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datooru/Documents/papers&amp;works/2022-23RyuguInitialAnalyses/Yada/Figures/"/>
    </mc:Choice>
  </mc:AlternateContent>
  <xr:revisionPtr revIDLastSave="0" documentId="8_{CEB28AE9-D96F-2D4C-8EE0-A0F2EFFD0715}" xr6:coauthVersionLast="47" xr6:coauthVersionMax="47" xr10:uidLastSave="{00000000-0000-0000-0000-000000000000}"/>
  <bookViews>
    <workbookView xWindow="720" yWindow="500" windowWidth="22340" windowHeight="14940" tabRatio="734" activeTab="5" xr2:uid="{00000000-000D-0000-FFFF-FFFF00000000}"/>
  </bookViews>
  <sheets>
    <sheet name="Rawdata(ウエハ有機)" sheetId="8" r:id="rId1"/>
    <sheet name="グラフ（ウエハ有機）" sheetId="19" r:id="rId2"/>
    <sheet name="Rawdata(無機)" sheetId="18" r:id="rId3"/>
    <sheet name="グラフ（無機）" sheetId="20" r:id="rId4"/>
    <sheet name="Rawdata(ウエハ金属) " sheetId="7" r:id="rId5"/>
    <sheet name="グラフ（ウエハ金属）" sheetId="21" r:id="rId6"/>
  </sheets>
  <externalReferences>
    <externalReference r:id="rId7"/>
  </externalReferences>
  <definedNames>
    <definedName name="_1S211_" localSheetId="2">#REF!</definedName>
    <definedName name="_1S211_">#REF!</definedName>
    <definedName name="_S211" localSheetId="2">#REF!</definedName>
    <definedName name="_S211">#REF!</definedName>
    <definedName name="aaa" localSheetId="2">#REF!</definedName>
    <definedName name="aaa">#REF!</definedName>
    <definedName name="Cas" localSheetId="2">#REF!</definedName>
    <definedName name="Cas">#REF!</definedName>
    <definedName name="Cas_No" localSheetId="2">#REF!</definedName>
    <definedName name="Cas_No">#REF!</definedName>
    <definedName name="_xlnm.Criteria" localSheetId="2">#REF!</definedName>
    <definedName name="_xlnm.Criteria">#REF!</definedName>
    <definedName name="data" localSheetId="2">#REF!</definedName>
    <definedName name="data">#REF!</definedName>
    <definedName name="_xlnm.Database" localSheetId="2">#REF!</definedName>
    <definedName name="_xlnm.Database">#REF!</definedName>
    <definedName name="deta" localSheetId="2">#REF!</definedName>
    <definedName name="deta">#REF!</definedName>
    <definedName name="N22f" localSheetId="2">#REF!</definedName>
    <definedName name="N22f">#REF!</definedName>
    <definedName name="nmnmn" localSheetId="2">#REF!</definedName>
    <definedName name="nmnmn">#REF!</definedName>
    <definedName name="No." localSheetId="2">#REF!</definedName>
    <definedName name="No.">#REF!</definedName>
    <definedName name="PA" localSheetId="2">#REF!</definedName>
    <definedName name="PA">#REF!</definedName>
    <definedName name="_xlnm.Print_Area" localSheetId="4">'Rawdata(ウエハ金属) '!$A$1:$AQ$127</definedName>
    <definedName name="_xlnm.Print_Area" localSheetId="0">'Rawdata(ウエハ有機)'!$A$1:$AD$173</definedName>
    <definedName name="_xlnm.Print_Area" localSheetId="2">'Rawdata(無機)'!$B$2:$Y$85</definedName>
    <definedName name="_xlnm.Print_Area">#REF!</definedName>
    <definedName name="_xlnm.Print_Titles" localSheetId="2">'Rawdata(無機)'!$4:$6</definedName>
    <definedName name="_xlnm.Print_Titles">#REF!</definedName>
    <definedName name="Q" localSheetId="2">#REF!</definedName>
    <definedName name="Q">#REF!</definedName>
    <definedName name="SSSS" localSheetId="2">#REF!</definedName>
    <definedName name="SSSS">#REF!</definedName>
    <definedName name="ｔｍ001" localSheetId="2">#REF!</definedName>
    <definedName name="ｔｍ001">#REF!</definedName>
    <definedName name="tttt" localSheetId="2">#REF!</definedName>
    <definedName name="tttt">#REF!</definedName>
    <definedName name="グラフ用">[1]!グラフ用</definedName>
    <definedName name="サンプル名" localSheetId="2">#REF!</definedName>
    <definedName name="サンプル名">#REF!</definedName>
    <definedName name="ﾃﾞｨｹﾐｸｰﾗ純水" localSheetId="2">#REF!</definedName>
    <definedName name="ﾃﾞｨｹﾐｸｰﾗ純水">#REF!</definedName>
    <definedName name="ﾃﾞｨｹﾐｸｰﾗ純水2" localSheetId="2">#REF!</definedName>
    <definedName name="ﾃﾞｨｹﾐｸｰﾗ純水2">#REF!</definedName>
    <definedName name="ヘッダ行" localSheetId="2">#REF!</definedName>
    <definedName name="ヘッダ行">#REF!</definedName>
    <definedName name="化学式" localSheetId="2">#REF!</definedName>
    <definedName name="化学式">#REF!</definedName>
    <definedName name="記入項目" localSheetId="2">#REF!</definedName>
    <definedName name="記入項目">#REF!</definedName>
    <definedName name="吸着管" localSheetId="2">#REF!</definedName>
    <definedName name="吸着管">#REF!</definedName>
    <definedName name="吸着管チャート2" localSheetId="2">#REF!</definedName>
    <definedName name="吸着管チャート2">#REF!</definedName>
    <definedName name="穴埋表2" localSheetId="2">#REF!</definedName>
    <definedName name="穴埋表2">#REF!</definedName>
    <definedName name="結果" localSheetId="2">#REF!</definedName>
    <definedName name="結果">#REF!</definedName>
    <definedName name="整理no" localSheetId="2">#REF!</definedName>
    <definedName name="整理no">#REF!</definedName>
    <definedName name="測定No" localSheetId="2">#REF!</definedName>
    <definedName name="測定No">#REF!</definedName>
    <definedName name="単位" localSheetId="2">#REF!</definedName>
    <definedName name="単位">#REF!</definedName>
    <definedName name="判定" localSheetId="2">#REF!</definedName>
    <definedName name="判定">#REF!</definedName>
    <definedName name="表紙" localSheetId="2">#REF!</definedName>
    <definedName name="表紙">#REF!</definedName>
    <definedName name="表終端" localSheetId="2">#REF!</definedName>
    <definedName name="表終端">#REF!</definedName>
    <definedName name="保持時間" localSheetId="2">#REF!</definedName>
    <definedName name="保持時間">#REF!</definedName>
    <definedName name="報告" localSheetId="2">#REF!</definedName>
    <definedName name="報告">#REF!</definedName>
    <definedName name="有機濃度" localSheetId="2">#REF!</definedName>
    <definedName name="有機濃度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8" i="18" l="1"/>
  <c r="AT8" i="18"/>
  <c r="AU8" i="18"/>
  <c r="AV8" i="18"/>
  <c r="AW8" i="18"/>
  <c r="AX8" i="18"/>
  <c r="AY8" i="18"/>
  <c r="AZ8" i="18"/>
  <c r="BA8" i="18"/>
  <c r="BB8" i="18"/>
  <c r="BC8" i="18"/>
  <c r="BD8" i="18"/>
  <c r="BE8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AR9" i="18"/>
  <c r="AR10" i="18"/>
  <c r="AR11" i="18"/>
  <c r="AR12" i="18"/>
  <c r="AR13" i="18"/>
  <c r="AR14" i="18"/>
  <c r="AR15" i="18"/>
  <c r="AR16" i="18"/>
  <c r="AR17" i="18"/>
  <c r="AR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B9" i="18"/>
  <c r="AB10" i="18"/>
  <c r="AB11" i="18"/>
  <c r="AB12" i="18"/>
  <c r="AB13" i="18"/>
  <c r="AB14" i="18"/>
  <c r="AB15" i="18"/>
  <c r="AB16" i="18"/>
  <c r="AB17" i="18"/>
  <c r="AB8" i="18"/>
  <c r="AF165" i="8"/>
  <c r="AF152" i="8"/>
  <c r="AF139" i="8"/>
  <c r="AF132" i="8"/>
  <c r="AF120" i="8"/>
  <c r="AF102" i="8"/>
  <c r="AF94" i="8"/>
  <c r="AF70" i="8"/>
  <c r="AF56" i="8"/>
  <c r="AF37" i="8"/>
  <c r="AF7" i="8"/>
  <c r="AF8" i="8"/>
  <c r="AT131" i="7"/>
  <c r="AU131" i="7"/>
  <c r="AV131" i="7"/>
  <c r="AW131" i="7"/>
  <c r="AX131" i="7"/>
  <c r="AY131" i="7"/>
  <c r="AZ131" i="7"/>
  <c r="BA131" i="7"/>
  <c r="BB131" i="7"/>
  <c r="BC131" i="7"/>
  <c r="BD131" i="7"/>
  <c r="BE131" i="7"/>
  <c r="BF131" i="7"/>
  <c r="BG131" i="7"/>
  <c r="BH131" i="7"/>
  <c r="BI131" i="7"/>
  <c r="BJ131" i="7"/>
  <c r="BK131" i="7"/>
  <c r="BL131" i="7"/>
  <c r="BM131" i="7"/>
  <c r="BN131" i="7"/>
  <c r="BO131" i="7"/>
  <c r="BP131" i="7"/>
  <c r="BQ131" i="7"/>
  <c r="BR131" i="7"/>
  <c r="BS131" i="7"/>
  <c r="BT131" i="7"/>
  <c r="BU131" i="7"/>
  <c r="BV131" i="7"/>
  <c r="BW131" i="7"/>
  <c r="BX131" i="7"/>
  <c r="BY131" i="7"/>
  <c r="AU129" i="7"/>
  <c r="AV129" i="7"/>
  <c r="AW129" i="7"/>
  <c r="AX129" i="7"/>
  <c r="AY129" i="7"/>
  <c r="AZ129" i="7"/>
  <c r="BA129" i="7"/>
  <c r="BB129" i="7"/>
  <c r="BC129" i="7"/>
  <c r="BD129" i="7"/>
  <c r="BE129" i="7"/>
  <c r="BF129" i="7"/>
  <c r="BG129" i="7"/>
  <c r="BH129" i="7"/>
  <c r="BI129" i="7"/>
  <c r="BJ129" i="7"/>
  <c r="BK129" i="7"/>
  <c r="BL129" i="7"/>
  <c r="BM129" i="7"/>
  <c r="BN129" i="7"/>
  <c r="BO129" i="7"/>
  <c r="BP129" i="7"/>
  <c r="BQ129" i="7"/>
  <c r="BR129" i="7"/>
  <c r="BS129" i="7"/>
  <c r="BT129" i="7"/>
  <c r="BU129" i="7"/>
  <c r="BV129" i="7"/>
  <c r="BW129" i="7"/>
  <c r="BX129" i="7"/>
  <c r="BY129" i="7"/>
  <c r="AT129" i="7"/>
  <c r="AU121" i="7"/>
  <c r="AV121" i="7"/>
  <c r="AW121" i="7"/>
  <c r="AX121" i="7"/>
  <c r="AY121" i="7"/>
  <c r="AY126" i="7" s="1"/>
  <c r="AZ121" i="7"/>
  <c r="BA121" i="7"/>
  <c r="BB121" i="7"/>
  <c r="BB127" i="7" s="1"/>
  <c r="BC121" i="7"/>
  <c r="BD121" i="7"/>
  <c r="BE121" i="7"/>
  <c r="BF121" i="7"/>
  <c r="BG121" i="7"/>
  <c r="BG126" i="7" s="1"/>
  <c r="BH121" i="7"/>
  <c r="BH126" i="7" s="1"/>
  <c r="BI121" i="7"/>
  <c r="BJ121" i="7"/>
  <c r="BJ127" i="7" s="1"/>
  <c r="BK121" i="7"/>
  <c r="BL121" i="7"/>
  <c r="BM121" i="7"/>
  <c r="BN121" i="7"/>
  <c r="BO121" i="7"/>
  <c r="BP121" i="7"/>
  <c r="BQ121" i="7"/>
  <c r="BR121" i="7"/>
  <c r="BR127" i="7" s="1"/>
  <c r="BS121" i="7"/>
  <c r="BT121" i="7"/>
  <c r="BU121" i="7"/>
  <c r="BV121" i="7"/>
  <c r="BW121" i="7"/>
  <c r="BW126" i="7" s="1"/>
  <c r="BX121" i="7"/>
  <c r="BY121" i="7"/>
  <c r="AU122" i="7"/>
  <c r="AU127" i="7" s="1"/>
  <c r="AV122" i="7"/>
  <c r="AW122" i="7"/>
  <c r="AX122" i="7"/>
  <c r="AY122" i="7"/>
  <c r="AZ122" i="7"/>
  <c r="BA122" i="7"/>
  <c r="BB122" i="7"/>
  <c r="BC122" i="7"/>
  <c r="BC127" i="7" s="1"/>
  <c r="BD122" i="7"/>
  <c r="BE122" i="7"/>
  <c r="BF122" i="7"/>
  <c r="BG122" i="7"/>
  <c r="BH122" i="7"/>
  <c r="BI122" i="7"/>
  <c r="BJ122" i="7"/>
  <c r="BK122" i="7"/>
  <c r="BK127" i="7" s="1"/>
  <c r="BL122" i="7"/>
  <c r="BM122" i="7"/>
  <c r="BN122" i="7"/>
  <c r="BO122" i="7"/>
  <c r="BP122" i="7"/>
  <c r="BQ122" i="7"/>
  <c r="BR122" i="7"/>
  <c r="BS122" i="7"/>
  <c r="BS127" i="7" s="1"/>
  <c r="BT122" i="7"/>
  <c r="BU122" i="7"/>
  <c r="BV122" i="7"/>
  <c r="BW122" i="7"/>
  <c r="BX122" i="7"/>
  <c r="BY122" i="7"/>
  <c r="AU123" i="7"/>
  <c r="AV123" i="7"/>
  <c r="AW123" i="7"/>
  <c r="AX123" i="7"/>
  <c r="AY123" i="7"/>
  <c r="AY127" i="7" s="1"/>
  <c r="AZ123" i="7"/>
  <c r="BA123" i="7"/>
  <c r="BB123" i="7"/>
  <c r="BC123" i="7"/>
  <c r="BD123" i="7"/>
  <c r="BE123" i="7"/>
  <c r="BF123" i="7"/>
  <c r="BG123" i="7"/>
  <c r="BG127" i="7" s="1"/>
  <c r="BH123" i="7"/>
  <c r="BI123" i="7"/>
  <c r="BJ123" i="7"/>
  <c r="BK123" i="7"/>
  <c r="BL123" i="7"/>
  <c r="BM123" i="7"/>
  <c r="BN123" i="7"/>
  <c r="BO123" i="7"/>
  <c r="BO127" i="7" s="1"/>
  <c r="BP123" i="7"/>
  <c r="BQ123" i="7"/>
  <c r="BR123" i="7"/>
  <c r="BS123" i="7"/>
  <c r="BT123" i="7"/>
  <c r="BU123" i="7"/>
  <c r="BV123" i="7"/>
  <c r="BW123" i="7"/>
  <c r="BW127" i="7" s="1"/>
  <c r="BX123" i="7"/>
  <c r="BY123" i="7"/>
  <c r="AU124" i="7"/>
  <c r="AV124" i="7"/>
  <c r="AW124" i="7"/>
  <c r="AW126" i="7" s="1"/>
  <c r="AX124" i="7"/>
  <c r="AY124" i="7"/>
  <c r="AZ124" i="7"/>
  <c r="AZ127" i="7" s="1"/>
  <c r="BA124" i="7"/>
  <c r="BB124" i="7"/>
  <c r="BC124" i="7"/>
  <c r="BD124" i="7"/>
  <c r="BE124" i="7"/>
  <c r="BE126" i="7" s="1"/>
  <c r="BF124" i="7"/>
  <c r="BG124" i="7"/>
  <c r="BH124" i="7"/>
  <c r="BH127" i="7" s="1"/>
  <c r="BI124" i="7"/>
  <c r="BJ124" i="7"/>
  <c r="BK124" i="7"/>
  <c r="BL124" i="7"/>
  <c r="BM124" i="7"/>
  <c r="BM126" i="7" s="1"/>
  <c r="BN124" i="7"/>
  <c r="BO124" i="7"/>
  <c r="BP124" i="7"/>
  <c r="BP126" i="7" s="1"/>
  <c r="BQ124" i="7"/>
  <c r="BR124" i="7"/>
  <c r="BS124" i="7"/>
  <c r="BT124" i="7"/>
  <c r="BU124" i="7"/>
  <c r="BU126" i="7" s="1"/>
  <c r="BV124" i="7"/>
  <c r="BW124" i="7"/>
  <c r="BX124" i="7"/>
  <c r="BX127" i="7" s="1"/>
  <c r="BY124" i="7"/>
  <c r="AU125" i="7"/>
  <c r="AV125" i="7"/>
  <c r="AW125" i="7"/>
  <c r="AX125" i="7"/>
  <c r="AX127" i="7" s="1"/>
  <c r="AY125" i="7"/>
  <c r="AZ125" i="7"/>
  <c r="BA125" i="7"/>
  <c r="BA127" i="7" s="1"/>
  <c r="BB125" i="7"/>
  <c r="BC125" i="7"/>
  <c r="BD125" i="7"/>
  <c r="BE125" i="7"/>
  <c r="BF125" i="7"/>
  <c r="BF127" i="7" s="1"/>
  <c r="BG125" i="7"/>
  <c r="BH125" i="7"/>
  <c r="BI125" i="7"/>
  <c r="BI127" i="7" s="1"/>
  <c r="BJ125" i="7"/>
  <c r="BK125" i="7"/>
  <c r="BL125" i="7"/>
  <c r="BM125" i="7"/>
  <c r="BN125" i="7"/>
  <c r="BN127" i="7" s="1"/>
  <c r="BO125" i="7"/>
  <c r="BP125" i="7"/>
  <c r="BQ125" i="7"/>
  <c r="BQ127" i="7" s="1"/>
  <c r="BR125" i="7"/>
  <c r="BS125" i="7"/>
  <c r="BT125" i="7"/>
  <c r="BU125" i="7"/>
  <c r="BV125" i="7"/>
  <c r="BV127" i="7" s="1"/>
  <c r="BW125" i="7"/>
  <c r="BX125" i="7"/>
  <c r="BY125" i="7"/>
  <c r="BO126" i="7"/>
  <c r="BX126" i="7"/>
  <c r="BP127" i="7"/>
  <c r="BY127" i="7"/>
  <c r="AT122" i="7"/>
  <c r="AT127" i="7" s="1"/>
  <c r="AT123" i="7"/>
  <c r="AT124" i="7"/>
  <c r="AT125" i="7"/>
  <c r="AT121" i="7"/>
  <c r="AU116" i="7"/>
  <c r="AU118" i="7" s="1"/>
  <c r="AV116" i="7"/>
  <c r="AW116" i="7"/>
  <c r="AW118" i="7" s="1"/>
  <c r="AX116" i="7"/>
  <c r="AX119" i="7" s="1"/>
  <c r="AY116" i="7"/>
  <c r="AZ116" i="7"/>
  <c r="AZ118" i="7" s="1"/>
  <c r="BA116" i="7"/>
  <c r="BB116" i="7"/>
  <c r="BC116" i="7"/>
  <c r="BC119" i="7" s="1"/>
  <c r="BD116" i="7"/>
  <c r="BE116" i="7"/>
  <c r="BF116" i="7"/>
  <c r="BG116" i="7"/>
  <c r="BH116" i="7"/>
  <c r="BH118" i="7" s="1"/>
  <c r="BI116" i="7"/>
  <c r="BJ116" i="7"/>
  <c r="BK116" i="7"/>
  <c r="BK119" i="7" s="1"/>
  <c r="BL116" i="7"/>
  <c r="BM116" i="7"/>
  <c r="BN116" i="7"/>
  <c r="BN118" i="7" s="1"/>
  <c r="BO116" i="7"/>
  <c r="BP116" i="7"/>
  <c r="BP119" i="7" s="1"/>
  <c r="BQ116" i="7"/>
  <c r="BR116" i="7"/>
  <c r="BS116" i="7"/>
  <c r="BS119" i="7" s="1"/>
  <c r="BT116" i="7"/>
  <c r="BU116" i="7"/>
  <c r="BV116" i="7"/>
  <c r="BV118" i="7" s="1"/>
  <c r="BW116" i="7"/>
  <c r="BX116" i="7"/>
  <c r="BX119" i="7" s="1"/>
  <c r="BY116" i="7"/>
  <c r="AU117" i="7"/>
  <c r="AV117" i="7"/>
  <c r="AV119" i="7" s="1"/>
  <c r="AW117" i="7"/>
  <c r="AW119" i="7" s="1"/>
  <c r="AX117" i="7"/>
  <c r="AY117" i="7"/>
  <c r="AZ117" i="7"/>
  <c r="BA117" i="7"/>
  <c r="BB117" i="7"/>
  <c r="BB119" i="7" s="1"/>
  <c r="BC117" i="7"/>
  <c r="BD117" i="7"/>
  <c r="BE117" i="7"/>
  <c r="BE119" i="7" s="1"/>
  <c r="BF117" i="7"/>
  <c r="BG117" i="7"/>
  <c r="BG119" i="7" s="1"/>
  <c r="BH117" i="7"/>
  <c r="BI117" i="7"/>
  <c r="BJ117" i="7"/>
  <c r="BJ119" i="7" s="1"/>
  <c r="BK117" i="7"/>
  <c r="BL117" i="7"/>
  <c r="BL119" i="7" s="1"/>
  <c r="BM117" i="7"/>
  <c r="BM119" i="7" s="1"/>
  <c r="BN117" i="7"/>
  <c r="BO117" i="7"/>
  <c r="BP117" i="7"/>
  <c r="BQ117" i="7"/>
  <c r="BR117" i="7"/>
  <c r="BR119" i="7" s="1"/>
  <c r="BS117" i="7"/>
  <c r="BT117" i="7"/>
  <c r="BU117" i="7"/>
  <c r="BU119" i="7" s="1"/>
  <c r="BV117" i="7"/>
  <c r="BW117" i="7"/>
  <c r="BW119" i="7" s="1"/>
  <c r="BX117" i="7"/>
  <c r="BY117" i="7"/>
  <c r="AX118" i="7"/>
  <c r="BF118" i="7"/>
  <c r="BM118" i="7"/>
  <c r="BU118" i="7"/>
  <c r="AY119" i="7"/>
  <c r="BF119" i="7"/>
  <c r="BO119" i="7"/>
  <c r="BV119" i="7"/>
  <c r="AT117" i="7"/>
  <c r="AT116" i="7"/>
  <c r="AU110" i="7"/>
  <c r="AV110" i="7"/>
  <c r="AW110" i="7"/>
  <c r="AX110" i="7"/>
  <c r="AY110" i="7"/>
  <c r="AZ110" i="7"/>
  <c r="AZ113" i="7" s="1"/>
  <c r="BA110" i="7"/>
  <c r="BB110" i="7"/>
  <c r="BC110" i="7"/>
  <c r="BD110" i="7"/>
  <c r="BE110" i="7"/>
  <c r="BE114" i="7" s="1"/>
  <c r="BF110" i="7"/>
  <c r="BG110" i="7"/>
  <c r="BH110" i="7"/>
  <c r="BH114" i="7" s="1"/>
  <c r="BI110" i="7"/>
  <c r="BJ110" i="7"/>
  <c r="BK110" i="7"/>
  <c r="BL110" i="7"/>
  <c r="BM110" i="7"/>
  <c r="BN110" i="7"/>
  <c r="BO110" i="7"/>
  <c r="BP110" i="7"/>
  <c r="BP113" i="7" s="1"/>
  <c r="BQ110" i="7"/>
  <c r="BR110" i="7"/>
  <c r="BS110" i="7"/>
  <c r="BT110" i="7"/>
  <c r="BU110" i="7"/>
  <c r="BU113" i="7" s="1"/>
  <c r="BV110" i="7"/>
  <c r="BW110" i="7"/>
  <c r="BX110" i="7"/>
  <c r="BY110" i="7"/>
  <c r="AU111" i="7"/>
  <c r="AV111" i="7"/>
  <c r="AW111" i="7"/>
  <c r="AX111" i="7"/>
  <c r="AX114" i="7" s="1"/>
  <c r="AY111" i="7"/>
  <c r="AZ111" i="7"/>
  <c r="AZ114" i="7" s="1"/>
  <c r="BA111" i="7"/>
  <c r="BB111" i="7"/>
  <c r="BC111" i="7"/>
  <c r="BD111" i="7"/>
  <c r="BE111" i="7"/>
  <c r="BE113" i="7" s="1"/>
  <c r="BF111" i="7"/>
  <c r="BF113" i="7" s="1"/>
  <c r="BG111" i="7"/>
  <c r="BH111" i="7"/>
  <c r="BI111" i="7"/>
  <c r="BJ111" i="7"/>
  <c r="BK111" i="7"/>
  <c r="BL111" i="7"/>
  <c r="BM111" i="7"/>
  <c r="BN111" i="7"/>
  <c r="BN114" i="7" s="1"/>
  <c r="BO111" i="7"/>
  <c r="BP111" i="7"/>
  <c r="BQ111" i="7"/>
  <c r="BR111" i="7"/>
  <c r="BS111" i="7"/>
  <c r="BT111" i="7"/>
  <c r="BU111" i="7"/>
  <c r="BU114" i="7" s="1"/>
  <c r="BV111" i="7"/>
  <c r="BV114" i="7" s="1"/>
  <c r="BW111" i="7"/>
  <c r="BX111" i="7"/>
  <c r="BX113" i="7" s="1"/>
  <c r="BY111" i="7"/>
  <c r="AU112" i="7"/>
  <c r="AV112" i="7"/>
  <c r="AW112" i="7"/>
  <c r="AX112" i="7"/>
  <c r="AX113" i="7" s="1"/>
  <c r="AY112" i="7"/>
  <c r="AZ112" i="7"/>
  <c r="BA112" i="7"/>
  <c r="BB112" i="7"/>
  <c r="BC112" i="7"/>
  <c r="BD112" i="7"/>
  <c r="BE112" i="7"/>
  <c r="BF112" i="7"/>
  <c r="BG112" i="7"/>
  <c r="BH112" i="7"/>
  <c r="BI112" i="7"/>
  <c r="BJ112" i="7"/>
  <c r="BK112" i="7"/>
  <c r="BL112" i="7"/>
  <c r="BM112" i="7"/>
  <c r="BN112" i="7"/>
  <c r="BO112" i="7"/>
  <c r="BP112" i="7"/>
  <c r="BQ112" i="7"/>
  <c r="BR112" i="7"/>
  <c r="BS112" i="7"/>
  <c r="BT112" i="7"/>
  <c r="BU112" i="7"/>
  <c r="BV112" i="7"/>
  <c r="BW112" i="7"/>
  <c r="BX112" i="7"/>
  <c r="BY112" i="7"/>
  <c r="BN113" i="7"/>
  <c r="BV113" i="7"/>
  <c r="BF114" i="7"/>
  <c r="BP114" i="7"/>
  <c r="AT111" i="7"/>
  <c r="AT112" i="7"/>
  <c r="AT113" i="7" s="1"/>
  <c r="AT110" i="7"/>
  <c r="AT103" i="7"/>
  <c r="AU103" i="7"/>
  <c r="AV103" i="7"/>
  <c r="AW103" i="7"/>
  <c r="AX103" i="7"/>
  <c r="AY103" i="7"/>
  <c r="AZ103" i="7"/>
  <c r="AT104" i="7"/>
  <c r="AU104" i="7"/>
  <c r="AV104" i="7"/>
  <c r="AW104" i="7"/>
  <c r="AX104" i="7"/>
  <c r="AY104" i="7"/>
  <c r="AZ104" i="7"/>
  <c r="AT105" i="7"/>
  <c r="AT108" i="7" s="1"/>
  <c r="AU105" i="7"/>
  <c r="AV105" i="7"/>
  <c r="AW105" i="7"/>
  <c r="AX105" i="7"/>
  <c r="AY105" i="7"/>
  <c r="AZ105" i="7"/>
  <c r="AT106" i="7"/>
  <c r="AU106" i="7"/>
  <c r="AU107" i="7" s="1"/>
  <c r="AV106" i="7"/>
  <c r="AW106" i="7"/>
  <c r="AX106" i="7"/>
  <c r="AY106" i="7"/>
  <c r="AZ106" i="7"/>
  <c r="BB103" i="7"/>
  <c r="BC103" i="7"/>
  <c r="BD103" i="7"/>
  <c r="BE103" i="7"/>
  <c r="BF103" i="7"/>
  <c r="BG103" i="7"/>
  <c r="BH103" i="7"/>
  <c r="BI103" i="7"/>
  <c r="BI108" i="7" s="1"/>
  <c r="BJ103" i="7"/>
  <c r="BJ107" i="7" s="1"/>
  <c r="BK103" i="7"/>
  <c r="BL103" i="7"/>
  <c r="BM103" i="7"/>
  <c r="BN103" i="7"/>
  <c r="BO103" i="7"/>
  <c r="BP103" i="7"/>
  <c r="BQ103" i="7"/>
  <c r="BQ107" i="7" s="1"/>
  <c r="BR103" i="7"/>
  <c r="BR108" i="7" s="1"/>
  <c r="BS103" i="7"/>
  <c r="BT103" i="7"/>
  <c r="BU103" i="7"/>
  <c r="BV103" i="7"/>
  <c r="BW103" i="7"/>
  <c r="BW108" i="7" s="1"/>
  <c r="BX103" i="7"/>
  <c r="BY103" i="7"/>
  <c r="BB104" i="7"/>
  <c r="BC104" i="7"/>
  <c r="BD104" i="7"/>
  <c r="BE104" i="7"/>
  <c r="BF104" i="7"/>
  <c r="BG104" i="7"/>
  <c r="BH104" i="7"/>
  <c r="BI104" i="7"/>
  <c r="BJ104" i="7"/>
  <c r="BK104" i="7"/>
  <c r="BL104" i="7"/>
  <c r="BM104" i="7"/>
  <c r="BN104" i="7"/>
  <c r="BO104" i="7"/>
  <c r="BP104" i="7"/>
  <c r="BQ104" i="7"/>
  <c r="BR104" i="7"/>
  <c r="BS104" i="7"/>
  <c r="BT104" i="7"/>
  <c r="BU104" i="7"/>
  <c r="BV104" i="7"/>
  <c r="BW104" i="7"/>
  <c r="BX104" i="7"/>
  <c r="BY104" i="7"/>
  <c r="BB105" i="7"/>
  <c r="BC105" i="7"/>
  <c r="BD105" i="7"/>
  <c r="BE105" i="7"/>
  <c r="BF105" i="7"/>
  <c r="BG105" i="7"/>
  <c r="BH105" i="7"/>
  <c r="BI105" i="7"/>
  <c r="BJ105" i="7"/>
  <c r="BK105" i="7"/>
  <c r="BL105" i="7"/>
  <c r="BM105" i="7"/>
  <c r="BN105" i="7"/>
  <c r="BO105" i="7"/>
  <c r="BP105" i="7"/>
  <c r="BQ105" i="7"/>
  <c r="BR105" i="7"/>
  <c r="BS105" i="7"/>
  <c r="BT105" i="7"/>
  <c r="BU105" i="7"/>
  <c r="BV105" i="7"/>
  <c r="BW105" i="7"/>
  <c r="BX105" i="7"/>
  <c r="BY105" i="7"/>
  <c r="BB106" i="7"/>
  <c r="BC106" i="7"/>
  <c r="BD106" i="7"/>
  <c r="BE106" i="7"/>
  <c r="BF106" i="7"/>
  <c r="BG106" i="7"/>
  <c r="BH106" i="7"/>
  <c r="BI106" i="7"/>
  <c r="BJ106" i="7"/>
  <c r="BK106" i="7"/>
  <c r="BL106" i="7"/>
  <c r="BL107" i="7" s="1"/>
  <c r="BM106" i="7"/>
  <c r="BM107" i="7" s="1"/>
  <c r="BN106" i="7"/>
  <c r="BO106" i="7"/>
  <c r="BP106" i="7"/>
  <c r="BQ106" i="7"/>
  <c r="BR106" i="7"/>
  <c r="BS106" i="7"/>
  <c r="BS107" i="7" s="1"/>
  <c r="BT106" i="7"/>
  <c r="BU106" i="7"/>
  <c r="BU108" i="7" s="1"/>
  <c r="BV106" i="7"/>
  <c r="BW106" i="7"/>
  <c r="BW107" i="7" s="1"/>
  <c r="BX106" i="7"/>
  <c r="BY106" i="7"/>
  <c r="BY107" i="7" s="1"/>
  <c r="BB107" i="7"/>
  <c r="BC107" i="7"/>
  <c r="BD107" i="7"/>
  <c r="BE107" i="7"/>
  <c r="BF107" i="7"/>
  <c r="BI107" i="7"/>
  <c r="BN107" i="7"/>
  <c r="BR107" i="7"/>
  <c r="BU107" i="7"/>
  <c r="BV107" i="7"/>
  <c r="BB108" i="7"/>
  <c r="BC108" i="7"/>
  <c r="BE108" i="7"/>
  <c r="BF108" i="7"/>
  <c r="BJ108" i="7"/>
  <c r="BM108" i="7"/>
  <c r="BN108" i="7"/>
  <c r="BQ108" i="7"/>
  <c r="BV108" i="7"/>
  <c r="BY108" i="7"/>
  <c r="BA104" i="7"/>
  <c r="BA105" i="7"/>
  <c r="BA106" i="7"/>
  <c r="BA103" i="7"/>
  <c r="AU96" i="7"/>
  <c r="AV96" i="7"/>
  <c r="AW96" i="7"/>
  <c r="AX96" i="7"/>
  <c r="AY96" i="7"/>
  <c r="AZ96" i="7"/>
  <c r="BA96" i="7"/>
  <c r="BB96" i="7"/>
  <c r="BC96" i="7"/>
  <c r="BD96" i="7"/>
  <c r="BE96" i="7"/>
  <c r="BF96" i="7"/>
  <c r="BG96" i="7"/>
  <c r="BH96" i="7"/>
  <c r="BI96" i="7"/>
  <c r="BJ96" i="7"/>
  <c r="BK96" i="7"/>
  <c r="BL96" i="7"/>
  <c r="BM96" i="7"/>
  <c r="BN96" i="7"/>
  <c r="BO96" i="7"/>
  <c r="BP96" i="7"/>
  <c r="BQ96" i="7"/>
  <c r="BR96" i="7"/>
  <c r="BS96" i="7"/>
  <c r="BT96" i="7"/>
  <c r="BU96" i="7"/>
  <c r="BV96" i="7"/>
  <c r="BW96" i="7"/>
  <c r="BX96" i="7"/>
  <c r="BY96" i="7"/>
  <c r="AU97" i="7"/>
  <c r="AV97" i="7"/>
  <c r="AW97" i="7"/>
  <c r="AX97" i="7"/>
  <c r="AY97" i="7"/>
  <c r="AZ97" i="7"/>
  <c r="BA97" i="7"/>
  <c r="BB97" i="7"/>
  <c r="BB101" i="7" s="1"/>
  <c r="BC97" i="7"/>
  <c r="BD97" i="7"/>
  <c r="BE97" i="7"/>
  <c r="BF97" i="7"/>
  <c r="BG97" i="7"/>
  <c r="BH97" i="7"/>
  <c r="BI97" i="7"/>
  <c r="BJ97" i="7"/>
  <c r="BJ101" i="7" s="1"/>
  <c r="BK97" i="7"/>
  <c r="BL97" i="7"/>
  <c r="BM97" i="7"/>
  <c r="BM101" i="7" s="1"/>
  <c r="BN97" i="7"/>
  <c r="BO97" i="7"/>
  <c r="BP97" i="7"/>
  <c r="BQ97" i="7"/>
  <c r="BR97" i="7"/>
  <c r="BR101" i="7" s="1"/>
  <c r="BS97" i="7"/>
  <c r="BT97" i="7"/>
  <c r="BU97" i="7"/>
  <c r="BV97" i="7"/>
  <c r="BW97" i="7"/>
  <c r="BX97" i="7"/>
  <c r="BY97" i="7"/>
  <c r="AU98" i="7"/>
  <c r="AU101" i="7" s="1"/>
  <c r="AV98" i="7"/>
  <c r="AW98" i="7"/>
  <c r="AX98" i="7"/>
  <c r="AY98" i="7"/>
  <c r="AZ98" i="7"/>
  <c r="BA98" i="7"/>
  <c r="BB98" i="7"/>
  <c r="BC98" i="7"/>
  <c r="BC101" i="7" s="1"/>
  <c r="BD98" i="7"/>
  <c r="BE98" i="7"/>
  <c r="BF98" i="7"/>
  <c r="BG98" i="7"/>
  <c r="BH98" i="7"/>
  <c r="BI98" i="7"/>
  <c r="BJ98" i="7"/>
  <c r="BK98" i="7"/>
  <c r="BK101" i="7" s="1"/>
  <c r="BL98" i="7"/>
  <c r="BM98" i="7"/>
  <c r="BN98" i="7"/>
  <c r="BO98" i="7"/>
  <c r="BP98" i="7"/>
  <c r="BQ98" i="7"/>
  <c r="BR98" i="7"/>
  <c r="BS98" i="7"/>
  <c r="BS101" i="7" s="1"/>
  <c r="BT98" i="7"/>
  <c r="BU98" i="7"/>
  <c r="BV98" i="7"/>
  <c r="BW98" i="7"/>
  <c r="BX98" i="7"/>
  <c r="BY98" i="7"/>
  <c r="AU99" i="7"/>
  <c r="AV99" i="7"/>
  <c r="AV100" i="7" s="1"/>
  <c r="AW99" i="7"/>
  <c r="AX99" i="7"/>
  <c r="AY99" i="7"/>
  <c r="AZ99" i="7"/>
  <c r="BA99" i="7"/>
  <c r="BB99" i="7"/>
  <c r="BC99" i="7"/>
  <c r="BD99" i="7"/>
  <c r="BD100" i="7" s="1"/>
  <c r="BE99" i="7"/>
  <c r="BF99" i="7"/>
  <c r="BG99" i="7"/>
  <c r="BH99" i="7"/>
  <c r="BI99" i="7"/>
  <c r="BJ99" i="7"/>
  <c r="BK99" i="7"/>
  <c r="BL99" i="7"/>
  <c r="BL100" i="7" s="1"/>
  <c r="BM99" i="7"/>
  <c r="BN99" i="7"/>
  <c r="BO99" i="7"/>
  <c r="BP99" i="7"/>
  <c r="BQ99" i="7"/>
  <c r="BR99" i="7"/>
  <c r="BS99" i="7"/>
  <c r="BT99" i="7"/>
  <c r="BT100" i="7" s="1"/>
  <c r="BU99" i="7"/>
  <c r="BV99" i="7"/>
  <c r="BW99" i="7"/>
  <c r="BX99" i="7"/>
  <c r="BY99" i="7"/>
  <c r="AT97" i="7"/>
  <c r="AT98" i="7"/>
  <c r="AT99" i="7"/>
  <c r="AT96" i="7"/>
  <c r="AU85" i="7"/>
  <c r="AV85" i="7"/>
  <c r="AW85" i="7"/>
  <c r="AX85" i="7"/>
  <c r="AY85" i="7"/>
  <c r="AZ85" i="7"/>
  <c r="BA85" i="7"/>
  <c r="BB85" i="7"/>
  <c r="BC85" i="7"/>
  <c r="BD85" i="7"/>
  <c r="BE85" i="7"/>
  <c r="BF85" i="7"/>
  <c r="BG85" i="7"/>
  <c r="BH85" i="7"/>
  <c r="BI85" i="7"/>
  <c r="BJ85" i="7"/>
  <c r="BK85" i="7"/>
  <c r="BL85" i="7"/>
  <c r="BM85" i="7"/>
  <c r="BN85" i="7"/>
  <c r="BO85" i="7"/>
  <c r="BP85" i="7"/>
  <c r="BQ85" i="7"/>
  <c r="BR85" i="7"/>
  <c r="BS85" i="7"/>
  <c r="BT85" i="7"/>
  <c r="BU85" i="7"/>
  <c r="BV85" i="7"/>
  <c r="BW85" i="7"/>
  <c r="BX85" i="7"/>
  <c r="BY85" i="7"/>
  <c r="AU86" i="7"/>
  <c r="AV86" i="7"/>
  <c r="AW86" i="7"/>
  <c r="AX86" i="7"/>
  <c r="AY86" i="7"/>
  <c r="AZ86" i="7"/>
  <c r="BA86" i="7"/>
  <c r="BB86" i="7"/>
  <c r="BC86" i="7"/>
  <c r="BD86" i="7"/>
  <c r="BE86" i="7"/>
  <c r="BF86" i="7"/>
  <c r="BG86" i="7"/>
  <c r="BH86" i="7"/>
  <c r="BI86" i="7"/>
  <c r="BJ86" i="7"/>
  <c r="BK86" i="7"/>
  <c r="BL86" i="7"/>
  <c r="BM86" i="7"/>
  <c r="BN86" i="7"/>
  <c r="BO86" i="7"/>
  <c r="BP86" i="7"/>
  <c r="BQ86" i="7"/>
  <c r="BR86" i="7"/>
  <c r="BS86" i="7"/>
  <c r="BT86" i="7"/>
  <c r="BU86" i="7"/>
  <c r="BV86" i="7"/>
  <c r="BW86" i="7"/>
  <c r="BX86" i="7"/>
  <c r="BY86" i="7"/>
  <c r="AU87" i="7"/>
  <c r="AV87" i="7"/>
  <c r="AW87" i="7"/>
  <c r="AX87" i="7"/>
  <c r="AY87" i="7"/>
  <c r="AZ87" i="7"/>
  <c r="BA87" i="7"/>
  <c r="BB87" i="7"/>
  <c r="BC87" i="7"/>
  <c r="BD87" i="7"/>
  <c r="BE87" i="7"/>
  <c r="BF87" i="7"/>
  <c r="BG87" i="7"/>
  <c r="BH87" i="7"/>
  <c r="BI87" i="7"/>
  <c r="BJ87" i="7"/>
  <c r="BK87" i="7"/>
  <c r="BL87" i="7"/>
  <c r="BM87" i="7"/>
  <c r="BN87" i="7"/>
  <c r="BO87" i="7"/>
  <c r="BP87" i="7"/>
  <c r="BQ87" i="7"/>
  <c r="BR87" i="7"/>
  <c r="BS87" i="7"/>
  <c r="BT87" i="7"/>
  <c r="BU87" i="7"/>
  <c r="BV87" i="7"/>
  <c r="BW87" i="7"/>
  <c r="BX87" i="7"/>
  <c r="BY87" i="7"/>
  <c r="AU88" i="7"/>
  <c r="AV88" i="7"/>
  <c r="AW88" i="7"/>
  <c r="AX88" i="7"/>
  <c r="AY88" i="7"/>
  <c r="AZ88" i="7"/>
  <c r="BA88" i="7"/>
  <c r="BB88" i="7"/>
  <c r="BC88" i="7"/>
  <c r="BD88" i="7"/>
  <c r="BE88" i="7"/>
  <c r="BF88" i="7"/>
  <c r="BG88" i="7"/>
  <c r="BH88" i="7"/>
  <c r="BI88" i="7"/>
  <c r="BJ88" i="7"/>
  <c r="BK88" i="7"/>
  <c r="BL88" i="7"/>
  <c r="BM88" i="7"/>
  <c r="BN88" i="7"/>
  <c r="BO88" i="7"/>
  <c r="BP88" i="7"/>
  <c r="BQ88" i="7"/>
  <c r="BR88" i="7"/>
  <c r="BS88" i="7"/>
  <c r="BT88" i="7"/>
  <c r="BU88" i="7"/>
  <c r="BV88" i="7"/>
  <c r="BW88" i="7"/>
  <c r="BX88" i="7"/>
  <c r="BY88" i="7"/>
  <c r="AU89" i="7"/>
  <c r="AV89" i="7"/>
  <c r="AW89" i="7"/>
  <c r="AX89" i="7"/>
  <c r="AY89" i="7"/>
  <c r="AZ89" i="7"/>
  <c r="BA89" i="7"/>
  <c r="BB89" i="7"/>
  <c r="BC89" i="7"/>
  <c r="BD89" i="7"/>
  <c r="BE89" i="7"/>
  <c r="BF89" i="7"/>
  <c r="BG89" i="7"/>
  <c r="BH89" i="7"/>
  <c r="BI89" i="7"/>
  <c r="BJ89" i="7"/>
  <c r="BK89" i="7"/>
  <c r="BL89" i="7"/>
  <c r="BM89" i="7"/>
  <c r="BN89" i="7"/>
  <c r="BO89" i="7"/>
  <c r="BP89" i="7"/>
  <c r="BQ89" i="7"/>
  <c r="BR89" i="7"/>
  <c r="BS89" i="7"/>
  <c r="BT89" i="7"/>
  <c r="BU89" i="7"/>
  <c r="BV89" i="7"/>
  <c r="BW89" i="7"/>
  <c r="BX89" i="7"/>
  <c r="BY89" i="7"/>
  <c r="AU90" i="7"/>
  <c r="AV90" i="7"/>
  <c r="AW90" i="7"/>
  <c r="AX90" i="7"/>
  <c r="AY90" i="7"/>
  <c r="AZ90" i="7"/>
  <c r="BA90" i="7"/>
  <c r="BB90" i="7"/>
  <c r="BC90" i="7"/>
  <c r="BD90" i="7"/>
  <c r="BE90" i="7"/>
  <c r="BF90" i="7"/>
  <c r="BG90" i="7"/>
  <c r="BH90" i="7"/>
  <c r="BI90" i="7"/>
  <c r="BJ90" i="7"/>
  <c r="BK90" i="7"/>
  <c r="BL90" i="7"/>
  <c r="BM90" i="7"/>
  <c r="BN90" i="7"/>
  <c r="BO90" i="7"/>
  <c r="BP90" i="7"/>
  <c r="BQ90" i="7"/>
  <c r="BR90" i="7"/>
  <c r="BS90" i="7"/>
  <c r="BT90" i="7"/>
  <c r="BU90" i="7"/>
  <c r="BV90" i="7"/>
  <c r="BW90" i="7"/>
  <c r="BX90" i="7"/>
  <c r="BY90" i="7"/>
  <c r="AU91" i="7"/>
  <c r="AV91" i="7"/>
  <c r="AW91" i="7"/>
  <c r="AX91" i="7"/>
  <c r="AY91" i="7"/>
  <c r="AZ91" i="7"/>
  <c r="BA91" i="7"/>
  <c r="BB91" i="7"/>
  <c r="BC91" i="7"/>
  <c r="BD91" i="7"/>
  <c r="BE91" i="7"/>
  <c r="BF91" i="7"/>
  <c r="BG91" i="7"/>
  <c r="BH91" i="7"/>
  <c r="BI91" i="7"/>
  <c r="BJ91" i="7"/>
  <c r="BK91" i="7"/>
  <c r="BL91" i="7"/>
  <c r="BM91" i="7"/>
  <c r="BN91" i="7"/>
  <c r="BO91" i="7"/>
  <c r="BP91" i="7"/>
  <c r="BQ91" i="7"/>
  <c r="BR91" i="7"/>
  <c r="BS91" i="7"/>
  <c r="BT91" i="7"/>
  <c r="BU91" i="7"/>
  <c r="BV91" i="7"/>
  <c r="BW91" i="7"/>
  <c r="BX91" i="7"/>
  <c r="BY91" i="7"/>
  <c r="AU92" i="7"/>
  <c r="AV92" i="7"/>
  <c r="AW92" i="7"/>
  <c r="AX92" i="7"/>
  <c r="AY92" i="7"/>
  <c r="AZ92" i="7"/>
  <c r="BA92" i="7"/>
  <c r="BB92" i="7"/>
  <c r="BC92" i="7"/>
  <c r="BD92" i="7"/>
  <c r="BE92" i="7"/>
  <c r="BF92" i="7"/>
  <c r="BG92" i="7"/>
  <c r="BH92" i="7"/>
  <c r="BI92" i="7"/>
  <c r="BJ92" i="7"/>
  <c r="BK92" i="7"/>
  <c r="BL92" i="7"/>
  <c r="BM92" i="7"/>
  <c r="BN92" i="7"/>
  <c r="BO92" i="7"/>
  <c r="BP92" i="7"/>
  <c r="BQ92" i="7"/>
  <c r="BR92" i="7"/>
  <c r="BS92" i="7"/>
  <c r="BT92" i="7"/>
  <c r="BU92" i="7"/>
  <c r="BV92" i="7"/>
  <c r="BW92" i="7"/>
  <c r="BX92" i="7"/>
  <c r="BY92" i="7"/>
  <c r="AT86" i="7"/>
  <c r="AT87" i="7"/>
  <c r="AT88" i="7"/>
  <c r="AT89" i="7"/>
  <c r="AT90" i="7"/>
  <c r="AT91" i="7"/>
  <c r="AT92" i="7"/>
  <c r="AT85" i="7"/>
  <c r="AU65" i="7"/>
  <c r="AV65" i="7"/>
  <c r="AW65" i="7"/>
  <c r="AX65" i="7"/>
  <c r="AY65" i="7"/>
  <c r="AZ65" i="7"/>
  <c r="BA65" i="7"/>
  <c r="BB65" i="7"/>
  <c r="BC65" i="7"/>
  <c r="BD65" i="7"/>
  <c r="BE65" i="7"/>
  <c r="BF65" i="7"/>
  <c r="BG65" i="7"/>
  <c r="BH65" i="7"/>
  <c r="BI65" i="7"/>
  <c r="BJ65" i="7"/>
  <c r="BK65" i="7"/>
  <c r="BL65" i="7"/>
  <c r="BM65" i="7"/>
  <c r="BN65" i="7"/>
  <c r="BO65" i="7"/>
  <c r="BP65" i="7"/>
  <c r="BQ65" i="7"/>
  <c r="BR65" i="7"/>
  <c r="BS65" i="7"/>
  <c r="BT65" i="7"/>
  <c r="BU65" i="7"/>
  <c r="BV65" i="7"/>
  <c r="BW65" i="7"/>
  <c r="BX65" i="7"/>
  <c r="BY65" i="7"/>
  <c r="AU66" i="7"/>
  <c r="AV66" i="7"/>
  <c r="AW66" i="7"/>
  <c r="AX66" i="7"/>
  <c r="AY66" i="7"/>
  <c r="AZ66" i="7"/>
  <c r="BA66" i="7"/>
  <c r="BB66" i="7"/>
  <c r="BC66" i="7"/>
  <c r="BD66" i="7"/>
  <c r="BE66" i="7"/>
  <c r="BF66" i="7"/>
  <c r="BG66" i="7"/>
  <c r="BH66" i="7"/>
  <c r="BI66" i="7"/>
  <c r="BJ66" i="7"/>
  <c r="BK66" i="7"/>
  <c r="BL66" i="7"/>
  <c r="BM66" i="7"/>
  <c r="BN66" i="7"/>
  <c r="BO66" i="7"/>
  <c r="BP66" i="7"/>
  <c r="BQ66" i="7"/>
  <c r="BR66" i="7"/>
  <c r="BS66" i="7"/>
  <c r="BT66" i="7"/>
  <c r="BU66" i="7"/>
  <c r="BV66" i="7"/>
  <c r="BW66" i="7"/>
  <c r="BX66" i="7"/>
  <c r="BY66" i="7"/>
  <c r="AU67" i="7"/>
  <c r="AV67" i="7"/>
  <c r="AW67" i="7"/>
  <c r="AX67" i="7"/>
  <c r="AY67" i="7"/>
  <c r="AZ67" i="7"/>
  <c r="BA67" i="7"/>
  <c r="BB67" i="7"/>
  <c r="BC67" i="7"/>
  <c r="BD67" i="7"/>
  <c r="BE67" i="7"/>
  <c r="BF67" i="7"/>
  <c r="BG67" i="7"/>
  <c r="BH67" i="7"/>
  <c r="BI67" i="7"/>
  <c r="BJ67" i="7"/>
  <c r="BK67" i="7"/>
  <c r="BL67" i="7"/>
  <c r="BM67" i="7"/>
  <c r="BN67" i="7"/>
  <c r="BO67" i="7"/>
  <c r="BP67" i="7"/>
  <c r="BQ67" i="7"/>
  <c r="BR67" i="7"/>
  <c r="BS67" i="7"/>
  <c r="BT67" i="7"/>
  <c r="BU67" i="7"/>
  <c r="BV67" i="7"/>
  <c r="BW67" i="7"/>
  <c r="BX67" i="7"/>
  <c r="BY67" i="7"/>
  <c r="AU68" i="7"/>
  <c r="AV68" i="7"/>
  <c r="AW68" i="7"/>
  <c r="AX68" i="7"/>
  <c r="AY68" i="7"/>
  <c r="AZ68" i="7"/>
  <c r="BA68" i="7"/>
  <c r="BB68" i="7"/>
  <c r="BC68" i="7"/>
  <c r="BD68" i="7"/>
  <c r="BE68" i="7"/>
  <c r="BF68" i="7"/>
  <c r="BG68" i="7"/>
  <c r="BH68" i="7"/>
  <c r="BI68" i="7"/>
  <c r="BJ68" i="7"/>
  <c r="BK68" i="7"/>
  <c r="BL68" i="7"/>
  <c r="BM68" i="7"/>
  <c r="BN68" i="7"/>
  <c r="BO68" i="7"/>
  <c r="BP68" i="7"/>
  <c r="BQ68" i="7"/>
  <c r="BR68" i="7"/>
  <c r="BS68" i="7"/>
  <c r="BT68" i="7"/>
  <c r="BU68" i="7"/>
  <c r="BV68" i="7"/>
  <c r="BW68" i="7"/>
  <c r="BX68" i="7"/>
  <c r="BY68" i="7"/>
  <c r="AU69" i="7"/>
  <c r="AV69" i="7"/>
  <c r="AW69" i="7"/>
  <c r="AX69" i="7"/>
  <c r="AY69" i="7"/>
  <c r="AZ69" i="7"/>
  <c r="BA69" i="7"/>
  <c r="BB69" i="7"/>
  <c r="BC69" i="7"/>
  <c r="BD69" i="7"/>
  <c r="BE69" i="7"/>
  <c r="BF69" i="7"/>
  <c r="BG69" i="7"/>
  <c r="BH69" i="7"/>
  <c r="BI69" i="7"/>
  <c r="BJ69" i="7"/>
  <c r="BK69" i="7"/>
  <c r="BL69" i="7"/>
  <c r="BM69" i="7"/>
  <c r="BN69" i="7"/>
  <c r="BO69" i="7"/>
  <c r="BP69" i="7"/>
  <c r="BQ69" i="7"/>
  <c r="BR69" i="7"/>
  <c r="BS69" i="7"/>
  <c r="BT69" i="7"/>
  <c r="BU69" i="7"/>
  <c r="BV69" i="7"/>
  <c r="BW69" i="7"/>
  <c r="BX69" i="7"/>
  <c r="BY69" i="7"/>
  <c r="AU70" i="7"/>
  <c r="AV70" i="7"/>
  <c r="AW70" i="7"/>
  <c r="AX70" i="7"/>
  <c r="AY70" i="7"/>
  <c r="AZ70" i="7"/>
  <c r="BA70" i="7"/>
  <c r="BB70" i="7"/>
  <c r="BC70" i="7"/>
  <c r="BD70" i="7"/>
  <c r="BE70" i="7"/>
  <c r="BF70" i="7"/>
  <c r="BG70" i="7"/>
  <c r="BH70" i="7"/>
  <c r="BI70" i="7"/>
  <c r="BJ70" i="7"/>
  <c r="BK70" i="7"/>
  <c r="BL70" i="7"/>
  <c r="BM70" i="7"/>
  <c r="BN70" i="7"/>
  <c r="BO70" i="7"/>
  <c r="BP70" i="7"/>
  <c r="BQ70" i="7"/>
  <c r="BR70" i="7"/>
  <c r="BS70" i="7"/>
  <c r="BT70" i="7"/>
  <c r="BU70" i="7"/>
  <c r="BV70" i="7"/>
  <c r="BW70" i="7"/>
  <c r="BX70" i="7"/>
  <c r="BY70" i="7"/>
  <c r="AU71" i="7"/>
  <c r="AV71" i="7"/>
  <c r="AW71" i="7"/>
  <c r="AX71" i="7"/>
  <c r="AY71" i="7"/>
  <c r="AZ71" i="7"/>
  <c r="BA71" i="7"/>
  <c r="BB71" i="7"/>
  <c r="BC71" i="7"/>
  <c r="BD71" i="7"/>
  <c r="BE71" i="7"/>
  <c r="BF71" i="7"/>
  <c r="BG71" i="7"/>
  <c r="BH71" i="7"/>
  <c r="BI71" i="7"/>
  <c r="BJ71" i="7"/>
  <c r="BK71" i="7"/>
  <c r="BL71" i="7"/>
  <c r="BM71" i="7"/>
  <c r="BN71" i="7"/>
  <c r="BO71" i="7"/>
  <c r="BP71" i="7"/>
  <c r="BQ71" i="7"/>
  <c r="BR71" i="7"/>
  <c r="BS71" i="7"/>
  <c r="BT71" i="7"/>
  <c r="BU71" i="7"/>
  <c r="BV71" i="7"/>
  <c r="BW71" i="7"/>
  <c r="BX71" i="7"/>
  <c r="BY71" i="7"/>
  <c r="AU72" i="7"/>
  <c r="AV72" i="7"/>
  <c r="AW72" i="7"/>
  <c r="AX72" i="7"/>
  <c r="AY72" i="7"/>
  <c r="AZ72" i="7"/>
  <c r="BA72" i="7"/>
  <c r="BB72" i="7"/>
  <c r="BC72" i="7"/>
  <c r="BD72" i="7"/>
  <c r="BE72" i="7"/>
  <c r="BF72" i="7"/>
  <c r="BG72" i="7"/>
  <c r="BH72" i="7"/>
  <c r="BI72" i="7"/>
  <c r="BJ72" i="7"/>
  <c r="BK72" i="7"/>
  <c r="BL72" i="7"/>
  <c r="BM72" i="7"/>
  <c r="BN72" i="7"/>
  <c r="BO72" i="7"/>
  <c r="BP72" i="7"/>
  <c r="BQ72" i="7"/>
  <c r="BR72" i="7"/>
  <c r="BS72" i="7"/>
  <c r="BT72" i="7"/>
  <c r="BU72" i="7"/>
  <c r="BV72" i="7"/>
  <c r="BW72" i="7"/>
  <c r="BX72" i="7"/>
  <c r="BY72" i="7"/>
  <c r="AU73" i="7"/>
  <c r="AV73" i="7"/>
  <c r="AW73" i="7"/>
  <c r="AX73" i="7"/>
  <c r="AY73" i="7"/>
  <c r="AZ73" i="7"/>
  <c r="BA73" i="7"/>
  <c r="BB73" i="7"/>
  <c r="BC73" i="7"/>
  <c r="BD73" i="7"/>
  <c r="BE73" i="7"/>
  <c r="BF73" i="7"/>
  <c r="BG73" i="7"/>
  <c r="BH73" i="7"/>
  <c r="BI73" i="7"/>
  <c r="BJ73" i="7"/>
  <c r="BK73" i="7"/>
  <c r="BL73" i="7"/>
  <c r="BM73" i="7"/>
  <c r="BN73" i="7"/>
  <c r="BO73" i="7"/>
  <c r="BP73" i="7"/>
  <c r="BQ73" i="7"/>
  <c r="BR73" i="7"/>
  <c r="BS73" i="7"/>
  <c r="BT73" i="7"/>
  <c r="BU73" i="7"/>
  <c r="BV73" i="7"/>
  <c r="BW73" i="7"/>
  <c r="BX73" i="7"/>
  <c r="BY73" i="7"/>
  <c r="AU74" i="7"/>
  <c r="AV74" i="7"/>
  <c r="AW74" i="7"/>
  <c r="AX74" i="7"/>
  <c r="AY74" i="7"/>
  <c r="AZ74" i="7"/>
  <c r="BA74" i="7"/>
  <c r="BB74" i="7"/>
  <c r="BC74" i="7"/>
  <c r="BD74" i="7"/>
  <c r="BE74" i="7"/>
  <c r="BF74" i="7"/>
  <c r="BG74" i="7"/>
  <c r="BH74" i="7"/>
  <c r="BI74" i="7"/>
  <c r="BJ74" i="7"/>
  <c r="BK74" i="7"/>
  <c r="BL74" i="7"/>
  <c r="BM74" i="7"/>
  <c r="BN74" i="7"/>
  <c r="BO74" i="7"/>
  <c r="BP74" i="7"/>
  <c r="BQ74" i="7"/>
  <c r="BR74" i="7"/>
  <c r="BS74" i="7"/>
  <c r="BT74" i="7"/>
  <c r="BU74" i="7"/>
  <c r="BV74" i="7"/>
  <c r="BW74" i="7"/>
  <c r="BX74" i="7"/>
  <c r="BY74" i="7"/>
  <c r="AU75" i="7"/>
  <c r="AV75" i="7"/>
  <c r="AW75" i="7"/>
  <c r="AX75" i="7"/>
  <c r="AY75" i="7"/>
  <c r="AZ75" i="7"/>
  <c r="BA75" i="7"/>
  <c r="BB75" i="7"/>
  <c r="BC75" i="7"/>
  <c r="BD75" i="7"/>
  <c r="BE75" i="7"/>
  <c r="BF75" i="7"/>
  <c r="BG75" i="7"/>
  <c r="BH75" i="7"/>
  <c r="BI75" i="7"/>
  <c r="BJ75" i="7"/>
  <c r="BK75" i="7"/>
  <c r="BL75" i="7"/>
  <c r="BM75" i="7"/>
  <c r="BN75" i="7"/>
  <c r="BO75" i="7"/>
  <c r="BP75" i="7"/>
  <c r="BQ75" i="7"/>
  <c r="BR75" i="7"/>
  <c r="BS75" i="7"/>
  <c r="BT75" i="7"/>
  <c r="BU75" i="7"/>
  <c r="BV75" i="7"/>
  <c r="BW75" i="7"/>
  <c r="BX75" i="7"/>
  <c r="BY75" i="7"/>
  <c r="AU76" i="7"/>
  <c r="AV76" i="7"/>
  <c r="AW76" i="7"/>
  <c r="AX76" i="7"/>
  <c r="AY76" i="7"/>
  <c r="AZ76" i="7"/>
  <c r="BA76" i="7"/>
  <c r="BB76" i="7"/>
  <c r="BC76" i="7"/>
  <c r="BD76" i="7"/>
  <c r="BE76" i="7"/>
  <c r="BF76" i="7"/>
  <c r="BG76" i="7"/>
  <c r="BH76" i="7"/>
  <c r="BI76" i="7"/>
  <c r="BJ76" i="7"/>
  <c r="BK76" i="7"/>
  <c r="BL76" i="7"/>
  <c r="BM76" i="7"/>
  <c r="BN76" i="7"/>
  <c r="BO76" i="7"/>
  <c r="BP76" i="7"/>
  <c r="BQ76" i="7"/>
  <c r="BR76" i="7"/>
  <c r="BS76" i="7"/>
  <c r="BT76" i="7"/>
  <c r="BU76" i="7"/>
  <c r="BV76" i="7"/>
  <c r="BW76" i="7"/>
  <c r="BX76" i="7"/>
  <c r="BY76" i="7"/>
  <c r="AU77" i="7"/>
  <c r="AV77" i="7"/>
  <c r="AW77" i="7"/>
  <c r="AX77" i="7"/>
  <c r="AY77" i="7"/>
  <c r="AZ77" i="7"/>
  <c r="BA77" i="7"/>
  <c r="BB77" i="7"/>
  <c r="BC77" i="7"/>
  <c r="BD77" i="7"/>
  <c r="BE77" i="7"/>
  <c r="BF77" i="7"/>
  <c r="BG77" i="7"/>
  <c r="BH77" i="7"/>
  <c r="BI77" i="7"/>
  <c r="BJ77" i="7"/>
  <c r="BK77" i="7"/>
  <c r="BL77" i="7"/>
  <c r="BM77" i="7"/>
  <c r="BN77" i="7"/>
  <c r="BO77" i="7"/>
  <c r="BP77" i="7"/>
  <c r="BQ77" i="7"/>
  <c r="BR77" i="7"/>
  <c r="BS77" i="7"/>
  <c r="BT77" i="7"/>
  <c r="BU77" i="7"/>
  <c r="BV77" i="7"/>
  <c r="BW77" i="7"/>
  <c r="BX77" i="7"/>
  <c r="BY77" i="7"/>
  <c r="AU78" i="7"/>
  <c r="AV78" i="7"/>
  <c r="AW78" i="7"/>
  <c r="AX78" i="7"/>
  <c r="AY78" i="7"/>
  <c r="AZ78" i="7"/>
  <c r="BA78" i="7"/>
  <c r="BB78" i="7"/>
  <c r="BC78" i="7"/>
  <c r="BD78" i="7"/>
  <c r="BE78" i="7"/>
  <c r="BF78" i="7"/>
  <c r="BG78" i="7"/>
  <c r="BH78" i="7"/>
  <c r="BI78" i="7"/>
  <c r="BJ78" i="7"/>
  <c r="BK78" i="7"/>
  <c r="BL78" i="7"/>
  <c r="BM78" i="7"/>
  <c r="BN78" i="7"/>
  <c r="BO78" i="7"/>
  <c r="BP78" i="7"/>
  <c r="BQ78" i="7"/>
  <c r="BR78" i="7"/>
  <c r="BS78" i="7"/>
  <c r="BT78" i="7"/>
  <c r="BU78" i="7"/>
  <c r="BV78" i="7"/>
  <c r="BW78" i="7"/>
  <c r="BX78" i="7"/>
  <c r="BY78" i="7"/>
  <c r="AU79" i="7"/>
  <c r="AV79" i="7"/>
  <c r="AW79" i="7"/>
  <c r="AX79" i="7"/>
  <c r="AY79" i="7"/>
  <c r="AZ79" i="7"/>
  <c r="BA79" i="7"/>
  <c r="BB79" i="7"/>
  <c r="BC79" i="7"/>
  <c r="BD79" i="7"/>
  <c r="BE79" i="7"/>
  <c r="BF79" i="7"/>
  <c r="BG79" i="7"/>
  <c r="BH79" i="7"/>
  <c r="BI79" i="7"/>
  <c r="BJ79" i="7"/>
  <c r="BK79" i="7"/>
  <c r="BL79" i="7"/>
  <c r="BM79" i="7"/>
  <c r="BN79" i="7"/>
  <c r="BO79" i="7"/>
  <c r="BP79" i="7"/>
  <c r="BQ79" i="7"/>
  <c r="BR79" i="7"/>
  <c r="BS79" i="7"/>
  <c r="BT79" i="7"/>
  <c r="BU79" i="7"/>
  <c r="BV79" i="7"/>
  <c r="BW79" i="7"/>
  <c r="BX79" i="7"/>
  <c r="BY79" i="7"/>
  <c r="AU80" i="7"/>
  <c r="AV80" i="7"/>
  <c r="AW80" i="7"/>
  <c r="AX80" i="7"/>
  <c r="AY80" i="7"/>
  <c r="AZ80" i="7"/>
  <c r="BA80" i="7"/>
  <c r="BB80" i="7"/>
  <c r="BC80" i="7"/>
  <c r="BD80" i="7"/>
  <c r="BE80" i="7"/>
  <c r="BF80" i="7"/>
  <c r="BG80" i="7"/>
  <c r="BH80" i="7"/>
  <c r="BI80" i="7"/>
  <c r="BJ80" i="7"/>
  <c r="BK80" i="7"/>
  <c r="BL80" i="7"/>
  <c r="BM80" i="7"/>
  <c r="BN80" i="7"/>
  <c r="BO80" i="7"/>
  <c r="BP80" i="7"/>
  <c r="BQ80" i="7"/>
  <c r="BR80" i="7"/>
  <c r="BS80" i="7"/>
  <c r="BT80" i="7"/>
  <c r="BU80" i="7"/>
  <c r="BV80" i="7"/>
  <c r="BW80" i="7"/>
  <c r="BX80" i="7"/>
  <c r="BY80" i="7"/>
  <c r="BI81" i="7"/>
  <c r="AT66" i="7"/>
  <c r="AT67" i="7"/>
  <c r="AT68" i="7"/>
  <c r="AT69" i="7"/>
  <c r="AT70" i="7"/>
  <c r="AT71" i="7"/>
  <c r="AT72" i="7"/>
  <c r="AT73" i="7"/>
  <c r="AT74" i="7"/>
  <c r="AT75" i="7"/>
  <c r="AT76" i="7"/>
  <c r="AT77" i="7"/>
  <c r="AT78" i="7"/>
  <c r="AT79" i="7"/>
  <c r="AT80" i="7"/>
  <c r="AT65" i="7"/>
  <c r="AU53" i="7"/>
  <c r="AV53" i="7"/>
  <c r="AW53" i="7"/>
  <c r="AX53" i="7"/>
  <c r="AY53" i="7"/>
  <c r="AZ53" i="7"/>
  <c r="BA53" i="7"/>
  <c r="BB53" i="7"/>
  <c r="BC53" i="7"/>
  <c r="BD53" i="7"/>
  <c r="BE53" i="7"/>
  <c r="BF53" i="7"/>
  <c r="BG53" i="7"/>
  <c r="BH53" i="7"/>
  <c r="BI53" i="7"/>
  <c r="BJ53" i="7"/>
  <c r="BK53" i="7"/>
  <c r="BL53" i="7"/>
  <c r="BM53" i="7"/>
  <c r="BN53" i="7"/>
  <c r="BO53" i="7"/>
  <c r="BP53" i="7"/>
  <c r="BQ53" i="7"/>
  <c r="BR53" i="7"/>
  <c r="BS53" i="7"/>
  <c r="BT53" i="7"/>
  <c r="BU53" i="7"/>
  <c r="BV53" i="7"/>
  <c r="BW53" i="7"/>
  <c r="BX53" i="7"/>
  <c r="BY53" i="7"/>
  <c r="AU54" i="7"/>
  <c r="AV54" i="7"/>
  <c r="AW54" i="7"/>
  <c r="AX54" i="7"/>
  <c r="AY54" i="7"/>
  <c r="AZ54" i="7"/>
  <c r="BA54" i="7"/>
  <c r="BB54" i="7"/>
  <c r="BC54" i="7"/>
  <c r="BD54" i="7"/>
  <c r="BE54" i="7"/>
  <c r="BF54" i="7"/>
  <c r="BG54" i="7"/>
  <c r="BH54" i="7"/>
  <c r="BI54" i="7"/>
  <c r="BJ54" i="7"/>
  <c r="BK54" i="7"/>
  <c r="BL54" i="7"/>
  <c r="BM54" i="7"/>
  <c r="BN54" i="7"/>
  <c r="BO54" i="7"/>
  <c r="BP54" i="7"/>
  <c r="BQ54" i="7"/>
  <c r="BR54" i="7"/>
  <c r="BS54" i="7"/>
  <c r="BT54" i="7"/>
  <c r="BU54" i="7"/>
  <c r="BV54" i="7"/>
  <c r="BW54" i="7"/>
  <c r="BX54" i="7"/>
  <c r="BY54" i="7"/>
  <c r="AU55" i="7"/>
  <c r="AV55" i="7"/>
  <c r="AW55" i="7"/>
  <c r="AX55" i="7"/>
  <c r="AY55" i="7"/>
  <c r="AZ55" i="7"/>
  <c r="BA55" i="7"/>
  <c r="BB55" i="7"/>
  <c r="BC55" i="7"/>
  <c r="BD55" i="7"/>
  <c r="BE55" i="7"/>
  <c r="BF55" i="7"/>
  <c r="BG55" i="7"/>
  <c r="BH55" i="7"/>
  <c r="BI55" i="7"/>
  <c r="BJ55" i="7"/>
  <c r="BK55" i="7"/>
  <c r="BL55" i="7"/>
  <c r="BM55" i="7"/>
  <c r="BN55" i="7"/>
  <c r="BO55" i="7"/>
  <c r="BP55" i="7"/>
  <c r="BQ55" i="7"/>
  <c r="BR55" i="7"/>
  <c r="BS55" i="7"/>
  <c r="BT55" i="7"/>
  <c r="BU55" i="7"/>
  <c r="BV55" i="7"/>
  <c r="BW55" i="7"/>
  <c r="BX55" i="7"/>
  <c r="BY55" i="7"/>
  <c r="AU56" i="7"/>
  <c r="AV56" i="7"/>
  <c r="AW56" i="7"/>
  <c r="AX56" i="7"/>
  <c r="AY56" i="7"/>
  <c r="AZ56" i="7"/>
  <c r="BA56" i="7"/>
  <c r="BB56" i="7"/>
  <c r="BC56" i="7"/>
  <c r="BD56" i="7"/>
  <c r="BE56" i="7"/>
  <c r="BF56" i="7"/>
  <c r="BG56" i="7"/>
  <c r="BH56" i="7"/>
  <c r="BI56" i="7"/>
  <c r="BJ56" i="7"/>
  <c r="BK56" i="7"/>
  <c r="BL56" i="7"/>
  <c r="BM56" i="7"/>
  <c r="BN56" i="7"/>
  <c r="BO56" i="7"/>
  <c r="BP56" i="7"/>
  <c r="BQ56" i="7"/>
  <c r="BR56" i="7"/>
  <c r="BS56" i="7"/>
  <c r="BT56" i="7"/>
  <c r="BU56" i="7"/>
  <c r="BV56" i="7"/>
  <c r="BW56" i="7"/>
  <c r="BX56" i="7"/>
  <c r="BY56" i="7"/>
  <c r="AU57" i="7"/>
  <c r="AV57" i="7"/>
  <c r="AW57" i="7"/>
  <c r="AX57" i="7"/>
  <c r="AY57" i="7"/>
  <c r="AZ57" i="7"/>
  <c r="BA57" i="7"/>
  <c r="BB57" i="7"/>
  <c r="BC57" i="7"/>
  <c r="BD57" i="7"/>
  <c r="BE57" i="7"/>
  <c r="BF57" i="7"/>
  <c r="BG57" i="7"/>
  <c r="BH57" i="7"/>
  <c r="BI57" i="7"/>
  <c r="BJ57" i="7"/>
  <c r="BK57" i="7"/>
  <c r="BL57" i="7"/>
  <c r="BM57" i="7"/>
  <c r="BN57" i="7"/>
  <c r="BO57" i="7"/>
  <c r="BP57" i="7"/>
  <c r="BQ57" i="7"/>
  <c r="BR57" i="7"/>
  <c r="BS57" i="7"/>
  <c r="BT57" i="7"/>
  <c r="BU57" i="7"/>
  <c r="BV57" i="7"/>
  <c r="BW57" i="7"/>
  <c r="BX57" i="7"/>
  <c r="BY57" i="7"/>
  <c r="AU58" i="7"/>
  <c r="AV58" i="7"/>
  <c r="AW58" i="7"/>
  <c r="AX58" i="7"/>
  <c r="AY58" i="7"/>
  <c r="AZ58" i="7"/>
  <c r="BA58" i="7"/>
  <c r="BB58" i="7"/>
  <c r="BC58" i="7"/>
  <c r="BD58" i="7"/>
  <c r="BE58" i="7"/>
  <c r="BF58" i="7"/>
  <c r="BG58" i="7"/>
  <c r="BH58" i="7"/>
  <c r="BI58" i="7"/>
  <c r="BJ58" i="7"/>
  <c r="BK58" i="7"/>
  <c r="BL58" i="7"/>
  <c r="BM58" i="7"/>
  <c r="BN58" i="7"/>
  <c r="BO58" i="7"/>
  <c r="BP58" i="7"/>
  <c r="BQ58" i="7"/>
  <c r="BR58" i="7"/>
  <c r="BS58" i="7"/>
  <c r="BT58" i="7"/>
  <c r="BU58" i="7"/>
  <c r="BV58" i="7"/>
  <c r="BW58" i="7"/>
  <c r="BX58" i="7"/>
  <c r="BY58" i="7"/>
  <c r="AU59" i="7"/>
  <c r="AV59" i="7"/>
  <c r="AW59" i="7"/>
  <c r="AX59" i="7"/>
  <c r="AY59" i="7"/>
  <c r="AZ59" i="7"/>
  <c r="BA59" i="7"/>
  <c r="BB59" i="7"/>
  <c r="BC59" i="7"/>
  <c r="BD59" i="7"/>
  <c r="BE59" i="7"/>
  <c r="BF59" i="7"/>
  <c r="BG59" i="7"/>
  <c r="BH59" i="7"/>
  <c r="BI59" i="7"/>
  <c r="BJ59" i="7"/>
  <c r="BK59" i="7"/>
  <c r="BL59" i="7"/>
  <c r="BM59" i="7"/>
  <c r="BN59" i="7"/>
  <c r="BO59" i="7"/>
  <c r="BP59" i="7"/>
  <c r="BQ59" i="7"/>
  <c r="BR59" i="7"/>
  <c r="BS59" i="7"/>
  <c r="BT59" i="7"/>
  <c r="BU59" i="7"/>
  <c r="BV59" i="7"/>
  <c r="BW59" i="7"/>
  <c r="BX59" i="7"/>
  <c r="BY59" i="7"/>
  <c r="AU60" i="7"/>
  <c r="AV60" i="7"/>
  <c r="AW60" i="7"/>
  <c r="AX60" i="7"/>
  <c r="AY60" i="7"/>
  <c r="AZ60" i="7"/>
  <c r="BA60" i="7"/>
  <c r="BB60" i="7"/>
  <c r="BC60" i="7"/>
  <c r="BD60" i="7"/>
  <c r="BE60" i="7"/>
  <c r="BF60" i="7"/>
  <c r="BG60" i="7"/>
  <c r="BH60" i="7"/>
  <c r="BI60" i="7"/>
  <c r="BJ60" i="7"/>
  <c r="BK60" i="7"/>
  <c r="BL60" i="7"/>
  <c r="BM60" i="7"/>
  <c r="BN60" i="7"/>
  <c r="BO60" i="7"/>
  <c r="BP60" i="7"/>
  <c r="BQ60" i="7"/>
  <c r="BR60" i="7"/>
  <c r="BS60" i="7"/>
  <c r="BT60" i="7"/>
  <c r="BU60" i="7"/>
  <c r="BV60" i="7"/>
  <c r="BW60" i="7"/>
  <c r="BX60" i="7"/>
  <c r="BY60" i="7"/>
  <c r="AU61" i="7"/>
  <c r="AV61" i="7"/>
  <c r="AW61" i="7"/>
  <c r="AX61" i="7"/>
  <c r="AY61" i="7"/>
  <c r="AZ61" i="7"/>
  <c r="BA61" i="7"/>
  <c r="BB61" i="7"/>
  <c r="BC61" i="7"/>
  <c r="BD61" i="7"/>
  <c r="BE61" i="7"/>
  <c r="BF61" i="7"/>
  <c r="BG61" i="7"/>
  <c r="BH61" i="7"/>
  <c r="BI61" i="7"/>
  <c r="BJ61" i="7"/>
  <c r="BK61" i="7"/>
  <c r="BL61" i="7"/>
  <c r="BM61" i="7"/>
  <c r="BN61" i="7"/>
  <c r="BO61" i="7"/>
  <c r="BP61" i="7"/>
  <c r="BQ61" i="7"/>
  <c r="BR61" i="7"/>
  <c r="BS61" i="7"/>
  <c r="BT61" i="7"/>
  <c r="BU61" i="7"/>
  <c r="BV61" i="7"/>
  <c r="BW61" i="7"/>
  <c r="BX61" i="7"/>
  <c r="BY61" i="7"/>
  <c r="AT54" i="7"/>
  <c r="AT55" i="7"/>
  <c r="AT56" i="7"/>
  <c r="AT57" i="7"/>
  <c r="AT58" i="7"/>
  <c r="AT59" i="7"/>
  <c r="AT60" i="7"/>
  <c r="AT61" i="7"/>
  <c r="AT53" i="7"/>
  <c r="AU34" i="7"/>
  <c r="AV34" i="7"/>
  <c r="AW34" i="7"/>
  <c r="AX34" i="7"/>
  <c r="AY34" i="7"/>
  <c r="AZ34" i="7"/>
  <c r="BA34" i="7"/>
  <c r="BB34" i="7"/>
  <c r="BC34" i="7"/>
  <c r="BD34" i="7"/>
  <c r="BE34" i="7"/>
  <c r="BF34" i="7"/>
  <c r="BG34" i="7"/>
  <c r="BH34" i="7"/>
  <c r="BI34" i="7"/>
  <c r="BJ34" i="7"/>
  <c r="BK34" i="7"/>
  <c r="BL34" i="7"/>
  <c r="BM34" i="7"/>
  <c r="BN34" i="7"/>
  <c r="BO34" i="7"/>
  <c r="BP34" i="7"/>
  <c r="BQ34" i="7"/>
  <c r="BR34" i="7"/>
  <c r="BS34" i="7"/>
  <c r="BT34" i="7"/>
  <c r="BU34" i="7"/>
  <c r="BV34" i="7"/>
  <c r="BW34" i="7"/>
  <c r="BX34" i="7"/>
  <c r="BY34" i="7"/>
  <c r="AU35" i="7"/>
  <c r="AV35" i="7"/>
  <c r="AW35" i="7"/>
  <c r="AX35" i="7"/>
  <c r="AY35" i="7"/>
  <c r="AZ35" i="7"/>
  <c r="BA35" i="7"/>
  <c r="BB35" i="7"/>
  <c r="BC35" i="7"/>
  <c r="BD35" i="7"/>
  <c r="BE35" i="7"/>
  <c r="BF35" i="7"/>
  <c r="BG35" i="7"/>
  <c r="BH35" i="7"/>
  <c r="BI35" i="7"/>
  <c r="BJ35" i="7"/>
  <c r="BK35" i="7"/>
  <c r="BL35" i="7"/>
  <c r="BM35" i="7"/>
  <c r="BN35" i="7"/>
  <c r="BO35" i="7"/>
  <c r="BP35" i="7"/>
  <c r="BQ35" i="7"/>
  <c r="BR35" i="7"/>
  <c r="BS35" i="7"/>
  <c r="BT35" i="7"/>
  <c r="BU35" i="7"/>
  <c r="BV35" i="7"/>
  <c r="BW35" i="7"/>
  <c r="BX35" i="7"/>
  <c r="BY35" i="7"/>
  <c r="AU36" i="7"/>
  <c r="AV36" i="7"/>
  <c r="AW36" i="7"/>
  <c r="AX36" i="7"/>
  <c r="AY36" i="7"/>
  <c r="AZ36" i="7"/>
  <c r="BA36" i="7"/>
  <c r="BB36" i="7"/>
  <c r="BC36" i="7"/>
  <c r="BD36" i="7"/>
  <c r="BE36" i="7"/>
  <c r="BF36" i="7"/>
  <c r="BG36" i="7"/>
  <c r="BH36" i="7"/>
  <c r="BI36" i="7"/>
  <c r="BJ36" i="7"/>
  <c r="BK36" i="7"/>
  <c r="BL36" i="7"/>
  <c r="BM36" i="7"/>
  <c r="BN36" i="7"/>
  <c r="BO36" i="7"/>
  <c r="BP36" i="7"/>
  <c r="BQ36" i="7"/>
  <c r="BR36" i="7"/>
  <c r="BS36" i="7"/>
  <c r="BT36" i="7"/>
  <c r="BU36" i="7"/>
  <c r="BV36" i="7"/>
  <c r="BW36" i="7"/>
  <c r="BX36" i="7"/>
  <c r="BY36" i="7"/>
  <c r="AU37" i="7"/>
  <c r="AV37" i="7"/>
  <c r="AW37" i="7"/>
  <c r="AX37" i="7"/>
  <c r="AY37" i="7"/>
  <c r="AZ37" i="7"/>
  <c r="BA37" i="7"/>
  <c r="BB37" i="7"/>
  <c r="BC37" i="7"/>
  <c r="BD37" i="7"/>
  <c r="BE37" i="7"/>
  <c r="BF37" i="7"/>
  <c r="BG37" i="7"/>
  <c r="BH37" i="7"/>
  <c r="BI37" i="7"/>
  <c r="BJ37" i="7"/>
  <c r="BK37" i="7"/>
  <c r="BL37" i="7"/>
  <c r="BM37" i="7"/>
  <c r="BN37" i="7"/>
  <c r="BO37" i="7"/>
  <c r="BP37" i="7"/>
  <c r="BQ37" i="7"/>
  <c r="BR37" i="7"/>
  <c r="BS37" i="7"/>
  <c r="BT37" i="7"/>
  <c r="BU37" i="7"/>
  <c r="BV37" i="7"/>
  <c r="BW37" i="7"/>
  <c r="BX37" i="7"/>
  <c r="BY37" i="7"/>
  <c r="AU38" i="7"/>
  <c r="AV38" i="7"/>
  <c r="AW38" i="7"/>
  <c r="AX38" i="7"/>
  <c r="AY38" i="7"/>
  <c r="AZ38" i="7"/>
  <c r="BA38" i="7"/>
  <c r="BB38" i="7"/>
  <c r="BC38" i="7"/>
  <c r="BD38" i="7"/>
  <c r="BE38" i="7"/>
  <c r="BF38" i="7"/>
  <c r="BG38" i="7"/>
  <c r="BH38" i="7"/>
  <c r="BI38" i="7"/>
  <c r="BJ38" i="7"/>
  <c r="BK38" i="7"/>
  <c r="BL38" i="7"/>
  <c r="BM38" i="7"/>
  <c r="BN38" i="7"/>
  <c r="BO38" i="7"/>
  <c r="BP38" i="7"/>
  <c r="BQ38" i="7"/>
  <c r="BR38" i="7"/>
  <c r="BS38" i="7"/>
  <c r="BT38" i="7"/>
  <c r="BU38" i="7"/>
  <c r="BV38" i="7"/>
  <c r="BW38" i="7"/>
  <c r="BX38" i="7"/>
  <c r="BY38" i="7"/>
  <c r="AU39" i="7"/>
  <c r="AV39" i="7"/>
  <c r="AW39" i="7"/>
  <c r="AX39" i="7"/>
  <c r="AY39" i="7"/>
  <c r="AZ39" i="7"/>
  <c r="BA39" i="7"/>
  <c r="BB39" i="7"/>
  <c r="BC39" i="7"/>
  <c r="BD39" i="7"/>
  <c r="BE39" i="7"/>
  <c r="BF39" i="7"/>
  <c r="BG39" i="7"/>
  <c r="BH39" i="7"/>
  <c r="BI39" i="7"/>
  <c r="BJ39" i="7"/>
  <c r="BK39" i="7"/>
  <c r="BL39" i="7"/>
  <c r="BM39" i="7"/>
  <c r="BN39" i="7"/>
  <c r="BO39" i="7"/>
  <c r="BP39" i="7"/>
  <c r="BQ39" i="7"/>
  <c r="BR39" i="7"/>
  <c r="BS39" i="7"/>
  <c r="BT39" i="7"/>
  <c r="BU39" i="7"/>
  <c r="BV39" i="7"/>
  <c r="BW39" i="7"/>
  <c r="BX39" i="7"/>
  <c r="BY39" i="7"/>
  <c r="AU40" i="7"/>
  <c r="AV40" i="7"/>
  <c r="AW40" i="7"/>
  <c r="AX40" i="7"/>
  <c r="AY40" i="7"/>
  <c r="AZ40" i="7"/>
  <c r="BA40" i="7"/>
  <c r="BB40" i="7"/>
  <c r="BC40" i="7"/>
  <c r="BD40" i="7"/>
  <c r="BE40" i="7"/>
  <c r="BF40" i="7"/>
  <c r="BG40" i="7"/>
  <c r="BH40" i="7"/>
  <c r="BI40" i="7"/>
  <c r="BJ40" i="7"/>
  <c r="BK40" i="7"/>
  <c r="BL40" i="7"/>
  <c r="BM40" i="7"/>
  <c r="BN40" i="7"/>
  <c r="BO40" i="7"/>
  <c r="BP40" i="7"/>
  <c r="BQ40" i="7"/>
  <c r="BR40" i="7"/>
  <c r="BS40" i="7"/>
  <c r="BT40" i="7"/>
  <c r="BU40" i="7"/>
  <c r="BV40" i="7"/>
  <c r="BW40" i="7"/>
  <c r="BX40" i="7"/>
  <c r="BY40" i="7"/>
  <c r="AU41" i="7"/>
  <c r="AV41" i="7"/>
  <c r="AW41" i="7"/>
  <c r="AX41" i="7"/>
  <c r="AY41" i="7"/>
  <c r="AZ41" i="7"/>
  <c r="BA41" i="7"/>
  <c r="BB41" i="7"/>
  <c r="BC41" i="7"/>
  <c r="BD41" i="7"/>
  <c r="BE41" i="7"/>
  <c r="BF41" i="7"/>
  <c r="BG41" i="7"/>
  <c r="BH41" i="7"/>
  <c r="BI41" i="7"/>
  <c r="BJ41" i="7"/>
  <c r="BK41" i="7"/>
  <c r="BL41" i="7"/>
  <c r="BM41" i="7"/>
  <c r="BN41" i="7"/>
  <c r="BO41" i="7"/>
  <c r="BP41" i="7"/>
  <c r="BQ41" i="7"/>
  <c r="BR41" i="7"/>
  <c r="BS41" i="7"/>
  <c r="BT41" i="7"/>
  <c r="BU41" i="7"/>
  <c r="BV41" i="7"/>
  <c r="BW41" i="7"/>
  <c r="BX41" i="7"/>
  <c r="BY41" i="7"/>
  <c r="AU42" i="7"/>
  <c r="AV42" i="7"/>
  <c r="AW42" i="7"/>
  <c r="AX42" i="7"/>
  <c r="AY42" i="7"/>
  <c r="AZ42" i="7"/>
  <c r="BA42" i="7"/>
  <c r="BB42" i="7"/>
  <c r="BC42" i="7"/>
  <c r="BD42" i="7"/>
  <c r="BE42" i="7"/>
  <c r="BF42" i="7"/>
  <c r="BG42" i="7"/>
  <c r="BH42" i="7"/>
  <c r="BI42" i="7"/>
  <c r="BJ42" i="7"/>
  <c r="BK42" i="7"/>
  <c r="BL42" i="7"/>
  <c r="BM42" i="7"/>
  <c r="BN42" i="7"/>
  <c r="BO42" i="7"/>
  <c r="BP42" i="7"/>
  <c r="BQ42" i="7"/>
  <c r="BR42" i="7"/>
  <c r="BS42" i="7"/>
  <c r="BT42" i="7"/>
  <c r="BU42" i="7"/>
  <c r="BV42" i="7"/>
  <c r="BW42" i="7"/>
  <c r="BX42" i="7"/>
  <c r="BY42" i="7"/>
  <c r="AU43" i="7"/>
  <c r="AV43" i="7"/>
  <c r="AW43" i="7"/>
  <c r="AX43" i="7"/>
  <c r="AY43" i="7"/>
  <c r="AZ43" i="7"/>
  <c r="BA43" i="7"/>
  <c r="BB43" i="7"/>
  <c r="BC43" i="7"/>
  <c r="BD43" i="7"/>
  <c r="BE43" i="7"/>
  <c r="BF43" i="7"/>
  <c r="BG43" i="7"/>
  <c r="BH43" i="7"/>
  <c r="BI43" i="7"/>
  <c r="BJ43" i="7"/>
  <c r="BK43" i="7"/>
  <c r="BL43" i="7"/>
  <c r="BM43" i="7"/>
  <c r="BN43" i="7"/>
  <c r="BO43" i="7"/>
  <c r="BP43" i="7"/>
  <c r="BQ43" i="7"/>
  <c r="BR43" i="7"/>
  <c r="BS43" i="7"/>
  <c r="BT43" i="7"/>
  <c r="BU43" i="7"/>
  <c r="BV43" i="7"/>
  <c r="BW43" i="7"/>
  <c r="BX43" i="7"/>
  <c r="BY43" i="7"/>
  <c r="AU44" i="7"/>
  <c r="AV44" i="7"/>
  <c r="AW44" i="7"/>
  <c r="AX44" i="7"/>
  <c r="AY44" i="7"/>
  <c r="AZ44" i="7"/>
  <c r="BA44" i="7"/>
  <c r="BB44" i="7"/>
  <c r="BC44" i="7"/>
  <c r="BD44" i="7"/>
  <c r="BE44" i="7"/>
  <c r="BF44" i="7"/>
  <c r="BG44" i="7"/>
  <c r="BH44" i="7"/>
  <c r="BI44" i="7"/>
  <c r="BJ44" i="7"/>
  <c r="BK44" i="7"/>
  <c r="BL44" i="7"/>
  <c r="BM44" i="7"/>
  <c r="BN44" i="7"/>
  <c r="BO44" i="7"/>
  <c r="BP44" i="7"/>
  <c r="BQ44" i="7"/>
  <c r="BR44" i="7"/>
  <c r="BS44" i="7"/>
  <c r="BT44" i="7"/>
  <c r="BU44" i="7"/>
  <c r="BV44" i="7"/>
  <c r="BW44" i="7"/>
  <c r="BX44" i="7"/>
  <c r="BY44" i="7"/>
  <c r="AU45" i="7"/>
  <c r="AV45" i="7"/>
  <c r="AW45" i="7"/>
  <c r="AX45" i="7"/>
  <c r="AY45" i="7"/>
  <c r="AZ45" i="7"/>
  <c r="BA45" i="7"/>
  <c r="BB45" i="7"/>
  <c r="BC45" i="7"/>
  <c r="BD45" i="7"/>
  <c r="BE45" i="7"/>
  <c r="BF45" i="7"/>
  <c r="BG45" i="7"/>
  <c r="BH45" i="7"/>
  <c r="BI45" i="7"/>
  <c r="BJ45" i="7"/>
  <c r="BK45" i="7"/>
  <c r="BL45" i="7"/>
  <c r="BM45" i="7"/>
  <c r="BN45" i="7"/>
  <c r="BO45" i="7"/>
  <c r="BP45" i="7"/>
  <c r="BQ45" i="7"/>
  <c r="BR45" i="7"/>
  <c r="BS45" i="7"/>
  <c r="BT45" i="7"/>
  <c r="BU45" i="7"/>
  <c r="BV45" i="7"/>
  <c r="BW45" i="7"/>
  <c r="BX45" i="7"/>
  <c r="BY45" i="7"/>
  <c r="AU46" i="7"/>
  <c r="AV46" i="7"/>
  <c r="AW46" i="7"/>
  <c r="AX46" i="7"/>
  <c r="AY46" i="7"/>
  <c r="AZ46" i="7"/>
  <c r="BA46" i="7"/>
  <c r="BB46" i="7"/>
  <c r="BC46" i="7"/>
  <c r="BD46" i="7"/>
  <c r="BE46" i="7"/>
  <c r="BF46" i="7"/>
  <c r="BG46" i="7"/>
  <c r="BH46" i="7"/>
  <c r="BI46" i="7"/>
  <c r="BJ46" i="7"/>
  <c r="BK46" i="7"/>
  <c r="BL46" i="7"/>
  <c r="BM46" i="7"/>
  <c r="BN46" i="7"/>
  <c r="BO46" i="7"/>
  <c r="BP46" i="7"/>
  <c r="BQ46" i="7"/>
  <c r="BR46" i="7"/>
  <c r="BS46" i="7"/>
  <c r="BT46" i="7"/>
  <c r="BU46" i="7"/>
  <c r="BV46" i="7"/>
  <c r="BW46" i="7"/>
  <c r="BX46" i="7"/>
  <c r="BY46" i="7"/>
  <c r="AU47" i="7"/>
  <c r="AV47" i="7"/>
  <c r="AW47" i="7"/>
  <c r="AX47" i="7"/>
  <c r="AY47" i="7"/>
  <c r="AZ47" i="7"/>
  <c r="BA47" i="7"/>
  <c r="BB47" i="7"/>
  <c r="BC47" i="7"/>
  <c r="BD47" i="7"/>
  <c r="BE47" i="7"/>
  <c r="BF47" i="7"/>
  <c r="BG47" i="7"/>
  <c r="BH47" i="7"/>
  <c r="BI47" i="7"/>
  <c r="BJ47" i="7"/>
  <c r="BK47" i="7"/>
  <c r="BL47" i="7"/>
  <c r="BM47" i="7"/>
  <c r="BN47" i="7"/>
  <c r="BO47" i="7"/>
  <c r="BP47" i="7"/>
  <c r="BQ47" i="7"/>
  <c r="BR47" i="7"/>
  <c r="BS47" i="7"/>
  <c r="BT47" i="7"/>
  <c r="BU47" i="7"/>
  <c r="BV47" i="7"/>
  <c r="BW47" i="7"/>
  <c r="BX47" i="7"/>
  <c r="BY47" i="7"/>
  <c r="AU48" i="7"/>
  <c r="AV48" i="7"/>
  <c r="AW48" i="7"/>
  <c r="AX48" i="7"/>
  <c r="AY48" i="7"/>
  <c r="AZ48" i="7"/>
  <c r="BA48" i="7"/>
  <c r="BB48" i="7"/>
  <c r="BC48" i="7"/>
  <c r="BD48" i="7"/>
  <c r="BE48" i="7"/>
  <c r="BF48" i="7"/>
  <c r="BG48" i="7"/>
  <c r="BH48" i="7"/>
  <c r="BI48" i="7"/>
  <c r="BJ48" i="7"/>
  <c r="BK48" i="7"/>
  <c r="BL48" i="7"/>
  <c r="BM48" i="7"/>
  <c r="BN48" i="7"/>
  <c r="BO48" i="7"/>
  <c r="BP48" i="7"/>
  <c r="BQ48" i="7"/>
  <c r="BR48" i="7"/>
  <c r="BS48" i="7"/>
  <c r="BT48" i="7"/>
  <c r="BU48" i="7"/>
  <c r="BV48" i="7"/>
  <c r="BW48" i="7"/>
  <c r="BX48" i="7"/>
  <c r="BY48" i="7"/>
  <c r="AT35" i="7"/>
  <c r="AT36" i="7"/>
  <c r="AT37" i="7"/>
  <c r="AT38" i="7"/>
  <c r="AT39" i="7"/>
  <c r="AT40" i="7"/>
  <c r="AT41" i="7"/>
  <c r="AT42" i="7"/>
  <c r="AT43" i="7"/>
  <c r="AT44" i="7"/>
  <c r="AT45" i="7"/>
  <c r="AT46" i="7"/>
  <c r="AT47" i="7"/>
  <c r="AT48" i="7"/>
  <c r="AT34" i="7"/>
  <c r="AU6" i="7"/>
  <c r="AV6" i="7"/>
  <c r="AW6" i="7"/>
  <c r="AX6" i="7"/>
  <c r="AY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BP6" i="7"/>
  <c r="BQ6" i="7"/>
  <c r="BR6" i="7"/>
  <c r="BS6" i="7"/>
  <c r="BT6" i="7"/>
  <c r="BU6" i="7"/>
  <c r="BV6" i="7"/>
  <c r="BW6" i="7"/>
  <c r="BX6" i="7"/>
  <c r="BY6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BV7" i="7"/>
  <c r="BW7" i="7"/>
  <c r="BX7" i="7"/>
  <c r="BY7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AU9" i="7"/>
  <c r="AV9" i="7"/>
  <c r="AW9" i="7"/>
  <c r="AX9" i="7"/>
  <c r="AY9" i="7"/>
  <c r="AZ9" i="7"/>
  <c r="BA9" i="7"/>
  <c r="BB9" i="7"/>
  <c r="BC9" i="7"/>
  <c r="BD9" i="7"/>
  <c r="BE9" i="7"/>
  <c r="BF9" i="7"/>
  <c r="BG9" i="7"/>
  <c r="BH9" i="7"/>
  <c r="BI9" i="7"/>
  <c r="BJ9" i="7"/>
  <c r="BK9" i="7"/>
  <c r="BL9" i="7"/>
  <c r="BM9" i="7"/>
  <c r="BN9" i="7"/>
  <c r="BO9" i="7"/>
  <c r="BP9" i="7"/>
  <c r="BQ9" i="7"/>
  <c r="BR9" i="7"/>
  <c r="BS9" i="7"/>
  <c r="BT9" i="7"/>
  <c r="BU9" i="7"/>
  <c r="BV9" i="7"/>
  <c r="BW9" i="7"/>
  <c r="BX9" i="7"/>
  <c r="BY9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AU11" i="7"/>
  <c r="AV11" i="7"/>
  <c r="AW11" i="7"/>
  <c r="AX11" i="7"/>
  <c r="AY11" i="7"/>
  <c r="AZ11" i="7"/>
  <c r="BA11" i="7"/>
  <c r="BB11" i="7"/>
  <c r="BC11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BT11" i="7"/>
  <c r="BU11" i="7"/>
  <c r="BV11" i="7"/>
  <c r="BW11" i="7"/>
  <c r="BX11" i="7"/>
  <c r="BY11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AU13" i="7"/>
  <c r="AV13" i="7"/>
  <c r="AW13" i="7"/>
  <c r="AX13" i="7"/>
  <c r="AY13" i="7"/>
  <c r="AZ13" i="7"/>
  <c r="BA13" i="7"/>
  <c r="BB13" i="7"/>
  <c r="BC13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BT13" i="7"/>
  <c r="BU13" i="7"/>
  <c r="BV13" i="7"/>
  <c r="BW13" i="7"/>
  <c r="BX13" i="7"/>
  <c r="BY13" i="7"/>
  <c r="AU14" i="7"/>
  <c r="AV14" i="7"/>
  <c r="AW14" i="7"/>
  <c r="AX14" i="7"/>
  <c r="AY14" i="7"/>
  <c r="AZ14" i="7"/>
  <c r="BA14" i="7"/>
  <c r="BB14" i="7"/>
  <c r="BC14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Q14" i="7"/>
  <c r="BR14" i="7"/>
  <c r="BS14" i="7"/>
  <c r="BT14" i="7"/>
  <c r="BU14" i="7"/>
  <c r="BV14" i="7"/>
  <c r="BW14" i="7"/>
  <c r="BX14" i="7"/>
  <c r="BY14" i="7"/>
  <c r="AU15" i="7"/>
  <c r="AV15" i="7"/>
  <c r="AW15" i="7"/>
  <c r="AX15" i="7"/>
  <c r="AY15" i="7"/>
  <c r="AZ15" i="7"/>
  <c r="BA15" i="7"/>
  <c r="BB15" i="7"/>
  <c r="BC15" i="7"/>
  <c r="BD15" i="7"/>
  <c r="BE15" i="7"/>
  <c r="BF15" i="7"/>
  <c r="BG15" i="7"/>
  <c r="BH15" i="7"/>
  <c r="BI15" i="7"/>
  <c r="BJ15" i="7"/>
  <c r="BK15" i="7"/>
  <c r="BL15" i="7"/>
  <c r="BM15" i="7"/>
  <c r="BN15" i="7"/>
  <c r="BO15" i="7"/>
  <c r="BP15" i="7"/>
  <c r="BQ15" i="7"/>
  <c r="BR15" i="7"/>
  <c r="BS15" i="7"/>
  <c r="BT15" i="7"/>
  <c r="BU15" i="7"/>
  <c r="BV15" i="7"/>
  <c r="BW15" i="7"/>
  <c r="BX15" i="7"/>
  <c r="BY15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AU17" i="7"/>
  <c r="AV17" i="7"/>
  <c r="AW17" i="7"/>
  <c r="AX17" i="7"/>
  <c r="AY17" i="7"/>
  <c r="AZ17" i="7"/>
  <c r="BA17" i="7"/>
  <c r="BB17" i="7"/>
  <c r="BC17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Q17" i="7"/>
  <c r="BR17" i="7"/>
  <c r="BS17" i="7"/>
  <c r="BT17" i="7"/>
  <c r="BU17" i="7"/>
  <c r="BV17" i="7"/>
  <c r="BW17" i="7"/>
  <c r="BX17" i="7"/>
  <c r="BY17" i="7"/>
  <c r="AU18" i="7"/>
  <c r="AV18" i="7"/>
  <c r="AW18" i="7"/>
  <c r="AX18" i="7"/>
  <c r="AY18" i="7"/>
  <c r="AZ18" i="7"/>
  <c r="BA18" i="7"/>
  <c r="BB18" i="7"/>
  <c r="BC18" i="7"/>
  <c r="BD18" i="7"/>
  <c r="BE18" i="7"/>
  <c r="BF18" i="7"/>
  <c r="BG18" i="7"/>
  <c r="BH18" i="7"/>
  <c r="BI18" i="7"/>
  <c r="BJ18" i="7"/>
  <c r="BK18" i="7"/>
  <c r="BL18" i="7"/>
  <c r="BM18" i="7"/>
  <c r="BN18" i="7"/>
  <c r="BO18" i="7"/>
  <c r="BP18" i="7"/>
  <c r="BQ18" i="7"/>
  <c r="BR18" i="7"/>
  <c r="BS18" i="7"/>
  <c r="BT18" i="7"/>
  <c r="BU18" i="7"/>
  <c r="BV18" i="7"/>
  <c r="BW18" i="7"/>
  <c r="BX18" i="7"/>
  <c r="BY18" i="7"/>
  <c r="AU19" i="7"/>
  <c r="AV19" i="7"/>
  <c r="AW19" i="7"/>
  <c r="AX19" i="7"/>
  <c r="AY19" i="7"/>
  <c r="AZ19" i="7"/>
  <c r="BA19" i="7"/>
  <c r="BB19" i="7"/>
  <c r="BC19" i="7"/>
  <c r="BD19" i="7"/>
  <c r="BE19" i="7"/>
  <c r="BF19" i="7"/>
  <c r="BG19" i="7"/>
  <c r="BH19" i="7"/>
  <c r="BI19" i="7"/>
  <c r="BJ19" i="7"/>
  <c r="BK19" i="7"/>
  <c r="BL19" i="7"/>
  <c r="BM19" i="7"/>
  <c r="BN19" i="7"/>
  <c r="BO19" i="7"/>
  <c r="BP19" i="7"/>
  <c r="BQ19" i="7"/>
  <c r="BR19" i="7"/>
  <c r="BS19" i="7"/>
  <c r="BT19" i="7"/>
  <c r="BU19" i="7"/>
  <c r="BV19" i="7"/>
  <c r="BW19" i="7"/>
  <c r="BX19" i="7"/>
  <c r="BY19" i="7"/>
  <c r="AU20" i="7"/>
  <c r="AV20" i="7"/>
  <c r="AW20" i="7"/>
  <c r="AX20" i="7"/>
  <c r="AY20" i="7"/>
  <c r="AZ20" i="7"/>
  <c r="BA20" i="7"/>
  <c r="BB20" i="7"/>
  <c r="BC20" i="7"/>
  <c r="BD20" i="7"/>
  <c r="BE20" i="7"/>
  <c r="BF20" i="7"/>
  <c r="BG20" i="7"/>
  <c r="BH20" i="7"/>
  <c r="BI20" i="7"/>
  <c r="BJ20" i="7"/>
  <c r="BK20" i="7"/>
  <c r="BL20" i="7"/>
  <c r="BM20" i="7"/>
  <c r="BN20" i="7"/>
  <c r="BO20" i="7"/>
  <c r="BP20" i="7"/>
  <c r="BQ20" i="7"/>
  <c r="BR20" i="7"/>
  <c r="BS20" i="7"/>
  <c r="BT20" i="7"/>
  <c r="BU20" i="7"/>
  <c r="BV20" i="7"/>
  <c r="BW20" i="7"/>
  <c r="BX20" i="7"/>
  <c r="BY20" i="7"/>
  <c r="AU21" i="7"/>
  <c r="AV21" i="7"/>
  <c r="AW21" i="7"/>
  <c r="AX21" i="7"/>
  <c r="AY21" i="7"/>
  <c r="AZ21" i="7"/>
  <c r="BA21" i="7"/>
  <c r="BB21" i="7"/>
  <c r="BC21" i="7"/>
  <c r="BD21" i="7"/>
  <c r="BE21" i="7"/>
  <c r="BF21" i="7"/>
  <c r="BG21" i="7"/>
  <c r="BH21" i="7"/>
  <c r="BI21" i="7"/>
  <c r="BJ21" i="7"/>
  <c r="BK21" i="7"/>
  <c r="BL21" i="7"/>
  <c r="BM21" i="7"/>
  <c r="BN21" i="7"/>
  <c r="BO21" i="7"/>
  <c r="BP21" i="7"/>
  <c r="BQ21" i="7"/>
  <c r="BR21" i="7"/>
  <c r="BS21" i="7"/>
  <c r="BT21" i="7"/>
  <c r="BU21" i="7"/>
  <c r="BV21" i="7"/>
  <c r="BW21" i="7"/>
  <c r="BX21" i="7"/>
  <c r="BY21" i="7"/>
  <c r="AU22" i="7"/>
  <c r="AV22" i="7"/>
  <c r="AW22" i="7"/>
  <c r="AX22" i="7"/>
  <c r="AY22" i="7"/>
  <c r="AZ22" i="7"/>
  <c r="BA22" i="7"/>
  <c r="BB22" i="7"/>
  <c r="BC22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Q22" i="7"/>
  <c r="BR22" i="7"/>
  <c r="BS22" i="7"/>
  <c r="BT22" i="7"/>
  <c r="BU22" i="7"/>
  <c r="BV22" i="7"/>
  <c r="BW22" i="7"/>
  <c r="BX22" i="7"/>
  <c r="BY22" i="7"/>
  <c r="AU23" i="7"/>
  <c r="AV23" i="7"/>
  <c r="AW23" i="7"/>
  <c r="AX23" i="7"/>
  <c r="AY23" i="7"/>
  <c r="AZ23" i="7"/>
  <c r="BA23" i="7"/>
  <c r="BB23" i="7"/>
  <c r="BC23" i="7"/>
  <c r="BD23" i="7"/>
  <c r="BE23" i="7"/>
  <c r="BF23" i="7"/>
  <c r="BG23" i="7"/>
  <c r="BH23" i="7"/>
  <c r="BI23" i="7"/>
  <c r="BJ23" i="7"/>
  <c r="BK23" i="7"/>
  <c r="BL23" i="7"/>
  <c r="BM23" i="7"/>
  <c r="BN23" i="7"/>
  <c r="BO23" i="7"/>
  <c r="BP23" i="7"/>
  <c r="BQ23" i="7"/>
  <c r="BR23" i="7"/>
  <c r="BS23" i="7"/>
  <c r="BT23" i="7"/>
  <c r="BU23" i="7"/>
  <c r="BV23" i="7"/>
  <c r="BW23" i="7"/>
  <c r="BX23" i="7"/>
  <c r="BY23" i="7"/>
  <c r="AU24" i="7"/>
  <c r="AV24" i="7"/>
  <c r="AW24" i="7"/>
  <c r="AX24" i="7"/>
  <c r="AY24" i="7"/>
  <c r="AZ24" i="7"/>
  <c r="BA24" i="7"/>
  <c r="BB24" i="7"/>
  <c r="BC24" i="7"/>
  <c r="BD24" i="7"/>
  <c r="BE24" i="7"/>
  <c r="BF24" i="7"/>
  <c r="BG24" i="7"/>
  <c r="BH24" i="7"/>
  <c r="BI24" i="7"/>
  <c r="BJ24" i="7"/>
  <c r="BK24" i="7"/>
  <c r="BL24" i="7"/>
  <c r="BM24" i="7"/>
  <c r="BN24" i="7"/>
  <c r="BO24" i="7"/>
  <c r="BP24" i="7"/>
  <c r="BQ24" i="7"/>
  <c r="BR24" i="7"/>
  <c r="BS24" i="7"/>
  <c r="BT24" i="7"/>
  <c r="BU24" i="7"/>
  <c r="BV24" i="7"/>
  <c r="BW24" i="7"/>
  <c r="BX24" i="7"/>
  <c r="BY24" i="7"/>
  <c r="AU25" i="7"/>
  <c r="AV25" i="7"/>
  <c r="AW25" i="7"/>
  <c r="AX25" i="7"/>
  <c r="AY25" i="7"/>
  <c r="AZ25" i="7"/>
  <c r="BA25" i="7"/>
  <c r="BB25" i="7"/>
  <c r="BC25" i="7"/>
  <c r="BD25" i="7"/>
  <c r="BE25" i="7"/>
  <c r="BF25" i="7"/>
  <c r="BG25" i="7"/>
  <c r="BH25" i="7"/>
  <c r="BI25" i="7"/>
  <c r="BJ25" i="7"/>
  <c r="BK25" i="7"/>
  <c r="BL25" i="7"/>
  <c r="BM25" i="7"/>
  <c r="BN25" i="7"/>
  <c r="BO25" i="7"/>
  <c r="BP25" i="7"/>
  <c r="BQ25" i="7"/>
  <c r="BR25" i="7"/>
  <c r="BS25" i="7"/>
  <c r="BT25" i="7"/>
  <c r="BU25" i="7"/>
  <c r="BV25" i="7"/>
  <c r="BW25" i="7"/>
  <c r="BX25" i="7"/>
  <c r="BY25" i="7"/>
  <c r="AU26" i="7"/>
  <c r="AV26" i="7"/>
  <c r="AW26" i="7"/>
  <c r="AX26" i="7"/>
  <c r="AY26" i="7"/>
  <c r="AZ26" i="7"/>
  <c r="BA26" i="7"/>
  <c r="BB26" i="7"/>
  <c r="BC26" i="7"/>
  <c r="BD26" i="7"/>
  <c r="BE26" i="7"/>
  <c r="BF26" i="7"/>
  <c r="BG26" i="7"/>
  <c r="BH26" i="7"/>
  <c r="BI26" i="7"/>
  <c r="BJ26" i="7"/>
  <c r="BK26" i="7"/>
  <c r="BL26" i="7"/>
  <c r="BM26" i="7"/>
  <c r="BN26" i="7"/>
  <c r="BO26" i="7"/>
  <c r="BP26" i="7"/>
  <c r="BQ26" i="7"/>
  <c r="BR26" i="7"/>
  <c r="BS26" i="7"/>
  <c r="BT26" i="7"/>
  <c r="BU26" i="7"/>
  <c r="BV26" i="7"/>
  <c r="BW26" i="7"/>
  <c r="BX26" i="7"/>
  <c r="BY26" i="7"/>
  <c r="AU27" i="7"/>
  <c r="AV27" i="7"/>
  <c r="AW27" i="7"/>
  <c r="AX27" i="7"/>
  <c r="AY27" i="7"/>
  <c r="AZ27" i="7"/>
  <c r="BA27" i="7"/>
  <c r="BB27" i="7"/>
  <c r="BC27" i="7"/>
  <c r="BD27" i="7"/>
  <c r="BE27" i="7"/>
  <c r="BF27" i="7"/>
  <c r="BG27" i="7"/>
  <c r="BH27" i="7"/>
  <c r="BI27" i="7"/>
  <c r="BJ27" i="7"/>
  <c r="BK27" i="7"/>
  <c r="BL27" i="7"/>
  <c r="BM27" i="7"/>
  <c r="BN27" i="7"/>
  <c r="BO27" i="7"/>
  <c r="BP27" i="7"/>
  <c r="BQ27" i="7"/>
  <c r="BR27" i="7"/>
  <c r="BS27" i="7"/>
  <c r="BT27" i="7"/>
  <c r="BU27" i="7"/>
  <c r="BV27" i="7"/>
  <c r="BW27" i="7"/>
  <c r="BX27" i="7"/>
  <c r="BY27" i="7"/>
  <c r="AU28" i="7"/>
  <c r="AV28" i="7"/>
  <c r="AW28" i="7"/>
  <c r="AX28" i="7"/>
  <c r="AY28" i="7"/>
  <c r="AZ28" i="7"/>
  <c r="BA28" i="7"/>
  <c r="BB28" i="7"/>
  <c r="BC28" i="7"/>
  <c r="BD28" i="7"/>
  <c r="BE28" i="7"/>
  <c r="BF28" i="7"/>
  <c r="BG28" i="7"/>
  <c r="BH28" i="7"/>
  <c r="BI28" i="7"/>
  <c r="BJ28" i="7"/>
  <c r="BK28" i="7"/>
  <c r="BL28" i="7"/>
  <c r="BM28" i="7"/>
  <c r="BN28" i="7"/>
  <c r="BO28" i="7"/>
  <c r="BP28" i="7"/>
  <c r="BQ28" i="7"/>
  <c r="BR28" i="7"/>
  <c r="BS28" i="7"/>
  <c r="BT28" i="7"/>
  <c r="BU28" i="7"/>
  <c r="BV28" i="7"/>
  <c r="BW28" i="7"/>
  <c r="BX28" i="7"/>
  <c r="BY28" i="7"/>
  <c r="AU29" i="7"/>
  <c r="AV29" i="7"/>
  <c r="AW29" i="7"/>
  <c r="AX29" i="7"/>
  <c r="AY29" i="7"/>
  <c r="AZ29" i="7"/>
  <c r="BA29" i="7"/>
  <c r="BB29" i="7"/>
  <c r="BC29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Q29" i="7"/>
  <c r="BR29" i="7"/>
  <c r="BS29" i="7"/>
  <c r="BT29" i="7"/>
  <c r="BU29" i="7"/>
  <c r="BV29" i="7"/>
  <c r="BW29" i="7"/>
  <c r="BX29" i="7"/>
  <c r="BY29" i="7"/>
  <c r="AU30" i="7"/>
  <c r="AV30" i="7"/>
  <c r="AW30" i="7"/>
  <c r="AX30" i="7"/>
  <c r="AY30" i="7"/>
  <c r="AZ30" i="7"/>
  <c r="BA30" i="7"/>
  <c r="BB30" i="7"/>
  <c r="BC30" i="7"/>
  <c r="BD30" i="7"/>
  <c r="BE30" i="7"/>
  <c r="BF30" i="7"/>
  <c r="BG30" i="7"/>
  <c r="BH30" i="7"/>
  <c r="BI30" i="7"/>
  <c r="BJ30" i="7"/>
  <c r="BK30" i="7"/>
  <c r="BL30" i="7"/>
  <c r="BM30" i="7"/>
  <c r="BN30" i="7"/>
  <c r="BO30" i="7"/>
  <c r="BP30" i="7"/>
  <c r="BQ30" i="7"/>
  <c r="BR30" i="7"/>
  <c r="BS30" i="7"/>
  <c r="BT30" i="7"/>
  <c r="BU30" i="7"/>
  <c r="BV30" i="7"/>
  <c r="BW30" i="7"/>
  <c r="BX30" i="7"/>
  <c r="BY30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6" i="7"/>
  <c r="AT2" i="7"/>
  <c r="CD6" i="7"/>
  <c r="CE6" i="7"/>
  <c r="CF6" i="7"/>
  <c r="CG6" i="7"/>
  <c r="CH6" i="7"/>
  <c r="CI6" i="7"/>
  <c r="CJ6" i="7"/>
  <c r="CK6" i="7"/>
  <c r="CL6" i="7"/>
  <c r="CM6" i="7"/>
  <c r="CN6" i="7"/>
  <c r="CO6" i="7"/>
  <c r="CP6" i="7"/>
  <c r="CQ6" i="7"/>
  <c r="CR6" i="7"/>
  <c r="CS6" i="7"/>
  <c r="CT6" i="7"/>
  <c r="CU6" i="7"/>
  <c r="CV6" i="7"/>
  <c r="CW6" i="7"/>
  <c r="CX6" i="7"/>
  <c r="CY6" i="7"/>
  <c r="CZ6" i="7"/>
  <c r="DA6" i="7"/>
  <c r="DB6" i="7"/>
  <c r="DC6" i="7"/>
  <c r="DD6" i="7"/>
  <c r="DE6" i="7"/>
  <c r="DF6" i="7"/>
  <c r="DG6" i="7"/>
  <c r="DH6" i="7"/>
  <c r="CD7" i="7"/>
  <c r="CE7" i="7"/>
  <c r="CF7" i="7"/>
  <c r="CG7" i="7"/>
  <c r="CH7" i="7"/>
  <c r="CI7" i="7"/>
  <c r="CJ7" i="7"/>
  <c r="CK7" i="7"/>
  <c r="CL7" i="7"/>
  <c r="CM7" i="7"/>
  <c r="CN7" i="7"/>
  <c r="CO7" i="7"/>
  <c r="CP7" i="7"/>
  <c r="CQ7" i="7"/>
  <c r="CR7" i="7"/>
  <c r="CS7" i="7"/>
  <c r="CT7" i="7"/>
  <c r="CU7" i="7"/>
  <c r="CV7" i="7"/>
  <c r="CW7" i="7"/>
  <c r="CX7" i="7"/>
  <c r="CY7" i="7"/>
  <c r="CZ7" i="7"/>
  <c r="DA7" i="7"/>
  <c r="DB7" i="7"/>
  <c r="DC7" i="7"/>
  <c r="DD7" i="7"/>
  <c r="DE7" i="7"/>
  <c r="DF7" i="7"/>
  <c r="DG7" i="7"/>
  <c r="DH7" i="7"/>
  <c r="CD8" i="7"/>
  <c r="CE8" i="7"/>
  <c r="CF8" i="7"/>
  <c r="CG8" i="7"/>
  <c r="CH8" i="7"/>
  <c r="CI8" i="7"/>
  <c r="CJ8" i="7"/>
  <c r="CK8" i="7"/>
  <c r="CL8" i="7"/>
  <c r="CM8" i="7"/>
  <c r="CN8" i="7"/>
  <c r="CO8" i="7"/>
  <c r="CP8" i="7"/>
  <c r="CQ8" i="7"/>
  <c r="CR8" i="7"/>
  <c r="CS8" i="7"/>
  <c r="CT8" i="7"/>
  <c r="CU8" i="7"/>
  <c r="CV8" i="7"/>
  <c r="CW8" i="7"/>
  <c r="CX8" i="7"/>
  <c r="CY8" i="7"/>
  <c r="CZ8" i="7"/>
  <c r="DA8" i="7"/>
  <c r="DB8" i="7"/>
  <c r="DC8" i="7"/>
  <c r="DD8" i="7"/>
  <c r="DE8" i="7"/>
  <c r="DF8" i="7"/>
  <c r="DG8" i="7"/>
  <c r="DH8" i="7"/>
  <c r="CC6" i="7"/>
  <c r="CC7" i="7"/>
  <c r="CD9" i="7"/>
  <c r="CE9" i="7"/>
  <c r="CF9" i="7"/>
  <c r="CG9" i="7"/>
  <c r="CH9" i="7"/>
  <c r="CI9" i="7"/>
  <c r="CJ9" i="7"/>
  <c r="CK9" i="7"/>
  <c r="CL9" i="7"/>
  <c r="CM9" i="7"/>
  <c r="CN9" i="7"/>
  <c r="CO9" i="7"/>
  <c r="CP9" i="7"/>
  <c r="CQ9" i="7"/>
  <c r="CR9" i="7"/>
  <c r="CS9" i="7"/>
  <c r="CT9" i="7"/>
  <c r="CU9" i="7"/>
  <c r="CV9" i="7"/>
  <c r="CW9" i="7"/>
  <c r="CX9" i="7"/>
  <c r="CY9" i="7"/>
  <c r="CZ9" i="7"/>
  <c r="DA9" i="7"/>
  <c r="DB9" i="7"/>
  <c r="DC9" i="7"/>
  <c r="DD9" i="7"/>
  <c r="DE9" i="7"/>
  <c r="DF9" i="7"/>
  <c r="DG9" i="7"/>
  <c r="DH9" i="7"/>
  <c r="CD10" i="7"/>
  <c r="CE10" i="7"/>
  <c r="CF10" i="7"/>
  <c r="CG10" i="7"/>
  <c r="CH10" i="7"/>
  <c r="CI10" i="7"/>
  <c r="CJ10" i="7"/>
  <c r="CK10" i="7"/>
  <c r="CL10" i="7"/>
  <c r="CM10" i="7"/>
  <c r="CN10" i="7"/>
  <c r="CO10" i="7"/>
  <c r="CP10" i="7"/>
  <c r="CQ10" i="7"/>
  <c r="CR10" i="7"/>
  <c r="CS10" i="7"/>
  <c r="CT10" i="7"/>
  <c r="CU10" i="7"/>
  <c r="CV10" i="7"/>
  <c r="CW10" i="7"/>
  <c r="CX10" i="7"/>
  <c r="CY10" i="7"/>
  <c r="CZ10" i="7"/>
  <c r="DA10" i="7"/>
  <c r="DB10" i="7"/>
  <c r="DC10" i="7"/>
  <c r="DD10" i="7"/>
  <c r="DE10" i="7"/>
  <c r="DF10" i="7"/>
  <c r="DG10" i="7"/>
  <c r="DH10" i="7"/>
  <c r="CD11" i="7"/>
  <c r="CE11" i="7"/>
  <c r="CF11" i="7"/>
  <c r="CG11" i="7"/>
  <c r="CH11" i="7"/>
  <c r="CI11" i="7"/>
  <c r="CJ11" i="7"/>
  <c r="CK11" i="7"/>
  <c r="CL11" i="7"/>
  <c r="CM11" i="7"/>
  <c r="CN11" i="7"/>
  <c r="CO11" i="7"/>
  <c r="CP11" i="7"/>
  <c r="CQ11" i="7"/>
  <c r="CR11" i="7"/>
  <c r="CS11" i="7"/>
  <c r="CT11" i="7"/>
  <c r="CU11" i="7"/>
  <c r="CV11" i="7"/>
  <c r="CW11" i="7"/>
  <c r="CX11" i="7"/>
  <c r="CY11" i="7"/>
  <c r="CZ11" i="7"/>
  <c r="DA11" i="7"/>
  <c r="DB11" i="7"/>
  <c r="DC11" i="7"/>
  <c r="DD11" i="7"/>
  <c r="DE11" i="7"/>
  <c r="DF11" i="7"/>
  <c r="DG11" i="7"/>
  <c r="DH11" i="7"/>
  <c r="CD12" i="7"/>
  <c r="CE12" i="7"/>
  <c r="CF12" i="7"/>
  <c r="CG12" i="7"/>
  <c r="CH12" i="7"/>
  <c r="CI12" i="7"/>
  <c r="CJ12" i="7"/>
  <c r="CK12" i="7"/>
  <c r="CL12" i="7"/>
  <c r="CM12" i="7"/>
  <c r="CN12" i="7"/>
  <c r="CO12" i="7"/>
  <c r="CP12" i="7"/>
  <c r="CQ12" i="7"/>
  <c r="CR12" i="7"/>
  <c r="CS12" i="7"/>
  <c r="CT12" i="7"/>
  <c r="CU12" i="7"/>
  <c r="CV12" i="7"/>
  <c r="CW12" i="7"/>
  <c r="CX12" i="7"/>
  <c r="CY12" i="7"/>
  <c r="CZ12" i="7"/>
  <c r="DA12" i="7"/>
  <c r="DB12" i="7"/>
  <c r="DC12" i="7"/>
  <c r="DD12" i="7"/>
  <c r="DE12" i="7"/>
  <c r="DF12" i="7"/>
  <c r="DG12" i="7"/>
  <c r="DH12" i="7"/>
  <c r="CD13" i="7"/>
  <c r="CE13" i="7"/>
  <c r="CF13" i="7"/>
  <c r="CG13" i="7"/>
  <c r="CH13" i="7"/>
  <c r="CI13" i="7"/>
  <c r="CJ13" i="7"/>
  <c r="CK13" i="7"/>
  <c r="CL13" i="7"/>
  <c r="CM13" i="7"/>
  <c r="CN13" i="7"/>
  <c r="CO13" i="7"/>
  <c r="CP13" i="7"/>
  <c r="CQ13" i="7"/>
  <c r="CR13" i="7"/>
  <c r="CS13" i="7"/>
  <c r="CT13" i="7"/>
  <c r="CU13" i="7"/>
  <c r="CV13" i="7"/>
  <c r="CW13" i="7"/>
  <c r="CX13" i="7"/>
  <c r="CY13" i="7"/>
  <c r="CZ13" i="7"/>
  <c r="DA13" i="7"/>
  <c r="DB13" i="7"/>
  <c r="DC13" i="7"/>
  <c r="DD13" i="7"/>
  <c r="DE13" i="7"/>
  <c r="DF13" i="7"/>
  <c r="DG13" i="7"/>
  <c r="DH13" i="7"/>
  <c r="CD14" i="7"/>
  <c r="CE14" i="7"/>
  <c r="CF14" i="7"/>
  <c r="CG14" i="7"/>
  <c r="CH14" i="7"/>
  <c r="CI14" i="7"/>
  <c r="CJ14" i="7"/>
  <c r="CK14" i="7"/>
  <c r="CL14" i="7"/>
  <c r="CM14" i="7"/>
  <c r="CN14" i="7"/>
  <c r="CO14" i="7"/>
  <c r="CP14" i="7"/>
  <c r="CQ14" i="7"/>
  <c r="CR14" i="7"/>
  <c r="CS14" i="7"/>
  <c r="CT14" i="7"/>
  <c r="CU14" i="7"/>
  <c r="CV14" i="7"/>
  <c r="CW14" i="7"/>
  <c r="CX14" i="7"/>
  <c r="CY14" i="7"/>
  <c r="CZ14" i="7"/>
  <c r="DA14" i="7"/>
  <c r="DB14" i="7"/>
  <c r="DC14" i="7"/>
  <c r="DD14" i="7"/>
  <c r="DE14" i="7"/>
  <c r="DF14" i="7"/>
  <c r="DG14" i="7"/>
  <c r="DH14" i="7"/>
  <c r="CD15" i="7"/>
  <c r="CE15" i="7"/>
  <c r="CF15" i="7"/>
  <c r="CG15" i="7"/>
  <c r="CH15" i="7"/>
  <c r="CI15" i="7"/>
  <c r="CJ15" i="7"/>
  <c r="CK15" i="7"/>
  <c r="CL15" i="7"/>
  <c r="CM15" i="7"/>
  <c r="CN15" i="7"/>
  <c r="CO15" i="7"/>
  <c r="CP15" i="7"/>
  <c r="CQ15" i="7"/>
  <c r="CR15" i="7"/>
  <c r="CS15" i="7"/>
  <c r="CT15" i="7"/>
  <c r="CU15" i="7"/>
  <c r="CV15" i="7"/>
  <c r="CW15" i="7"/>
  <c r="CX15" i="7"/>
  <c r="CY15" i="7"/>
  <c r="CZ15" i="7"/>
  <c r="DA15" i="7"/>
  <c r="DB15" i="7"/>
  <c r="DC15" i="7"/>
  <c r="DD15" i="7"/>
  <c r="DE15" i="7"/>
  <c r="DF15" i="7"/>
  <c r="DG15" i="7"/>
  <c r="DH15" i="7"/>
  <c r="CD16" i="7"/>
  <c r="CE16" i="7"/>
  <c r="CF16" i="7"/>
  <c r="CG16" i="7"/>
  <c r="CH16" i="7"/>
  <c r="CI16" i="7"/>
  <c r="CJ16" i="7"/>
  <c r="CK16" i="7"/>
  <c r="CL16" i="7"/>
  <c r="CM16" i="7"/>
  <c r="CN16" i="7"/>
  <c r="CO16" i="7"/>
  <c r="CP16" i="7"/>
  <c r="CQ16" i="7"/>
  <c r="CR16" i="7"/>
  <c r="CS16" i="7"/>
  <c r="CT16" i="7"/>
  <c r="CU16" i="7"/>
  <c r="CV16" i="7"/>
  <c r="CW16" i="7"/>
  <c r="CX16" i="7"/>
  <c r="CY16" i="7"/>
  <c r="CZ16" i="7"/>
  <c r="DA16" i="7"/>
  <c r="DB16" i="7"/>
  <c r="DC16" i="7"/>
  <c r="DD16" i="7"/>
  <c r="DE16" i="7"/>
  <c r="DF16" i="7"/>
  <c r="DG16" i="7"/>
  <c r="DH16" i="7"/>
  <c r="CD17" i="7"/>
  <c r="CE17" i="7"/>
  <c r="CF17" i="7"/>
  <c r="CG17" i="7"/>
  <c r="CH17" i="7"/>
  <c r="CI17" i="7"/>
  <c r="CJ17" i="7"/>
  <c r="CK17" i="7"/>
  <c r="CL17" i="7"/>
  <c r="CM17" i="7"/>
  <c r="CN17" i="7"/>
  <c r="CO17" i="7"/>
  <c r="CP17" i="7"/>
  <c r="CQ17" i="7"/>
  <c r="CR17" i="7"/>
  <c r="CS17" i="7"/>
  <c r="CT17" i="7"/>
  <c r="CU17" i="7"/>
  <c r="CV17" i="7"/>
  <c r="CW17" i="7"/>
  <c r="CX17" i="7"/>
  <c r="CY17" i="7"/>
  <c r="CZ17" i="7"/>
  <c r="DA17" i="7"/>
  <c r="DB17" i="7"/>
  <c r="DC17" i="7"/>
  <c r="DD17" i="7"/>
  <c r="DE17" i="7"/>
  <c r="DF17" i="7"/>
  <c r="DG17" i="7"/>
  <c r="DH17" i="7"/>
  <c r="CD18" i="7"/>
  <c r="CE18" i="7"/>
  <c r="CF18" i="7"/>
  <c r="CG18" i="7"/>
  <c r="CH18" i="7"/>
  <c r="CI18" i="7"/>
  <c r="CJ18" i="7"/>
  <c r="CK18" i="7"/>
  <c r="CL18" i="7"/>
  <c r="CM18" i="7"/>
  <c r="CN18" i="7"/>
  <c r="CO18" i="7"/>
  <c r="CP18" i="7"/>
  <c r="CQ18" i="7"/>
  <c r="CR18" i="7"/>
  <c r="CS18" i="7"/>
  <c r="CT18" i="7"/>
  <c r="CU18" i="7"/>
  <c r="CV18" i="7"/>
  <c r="CW18" i="7"/>
  <c r="CX18" i="7"/>
  <c r="CY18" i="7"/>
  <c r="CZ18" i="7"/>
  <c r="DA18" i="7"/>
  <c r="DB18" i="7"/>
  <c r="DC18" i="7"/>
  <c r="DD18" i="7"/>
  <c r="DE18" i="7"/>
  <c r="DF18" i="7"/>
  <c r="DG18" i="7"/>
  <c r="DH18" i="7"/>
  <c r="CD19" i="7"/>
  <c r="CE19" i="7"/>
  <c r="CF19" i="7"/>
  <c r="CG19" i="7"/>
  <c r="CH19" i="7"/>
  <c r="CI19" i="7"/>
  <c r="CJ19" i="7"/>
  <c r="CK19" i="7"/>
  <c r="CL19" i="7"/>
  <c r="CM19" i="7"/>
  <c r="CN19" i="7"/>
  <c r="CO19" i="7"/>
  <c r="CP19" i="7"/>
  <c r="CQ19" i="7"/>
  <c r="CR19" i="7"/>
  <c r="CS19" i="7"/>
  <c r="CT19" i="7"/>
  <c r="CU19" i="7"/>
  <c r="CV19" i="7"/>
  <c r="CW19" i="7"/>
  <c r="CX19" i="7"/>
  <c r="CY19" i="7"/>
  <c r="CZ19" i="7"/>
  <c r="DA19" i="7"/>
  <c r="DB19" i="7"/>
  <c r="DC19" i="7"/>
  <c r="DD19" i="7"/>
  <c r="DE19" i="7"/>
  <c r="DF19" i="7"/>
  <c r="DG19" i="7"/>
  <c r="DH19" i="7"/>
  <c r="CD20" i="7"/>
  <c r="CE20" i="7"/>
  <c r="CF20" i="7"/>
  <c r="CG20" i="7"/>
  <c r="CH20" i="7"/>
  <c r="CI20" i="7"/>
  <c r="CJ20" i="7"/>
  <c r="CK20" i="7"/>
  <c r="CL20" i="7"/>
  <c r="CM20" i="7"/>
  <c r="CN20" i="7"/>
  <c r="CO20" i="7"/>
  <c r="CP20" i="7"/>
  <c r="CQ20" i="7"/>
  <c r="CR20" i="7"/>
  <c r="CS20" i="7"/>
  <c r="CT20" i="7"/>
  <c r="CU20" i="7"/>
  <c r="CV20" i="7"/>
  <c r="CW20" i="7"/>
  <c r="CX20" i="7"/>
  <c r="CY20" i="7"/>
  <c r="CZ20" i="7"/>
  <c r="DA20" i="7"/>
  <c r="DB20" i="7"/>
  <c r="DC20" i="7"/>
  <c r="DD20" i="7"/>
  <c r="DE20" i="7"/>
  <c r="DF20" i="7"/>
  <c r="DG20" i="7"/>
  <c r="DH20" i="7"/>
  <c r="CD21" i="7"/>
  <c r="CE21" i="7"/>
  <c r="CF21" i="7"/>
  <c r="CG21" i="7"/>
  <c r="CH21" i="7"/>
  <c r="CI21" i="7"/>
  <c r="CJ21" i="7"/>
  <c r="CK21" i="7"/>
  <c r="CL21" i="7"/>
  <c r="CM21" i="7"/>
  <c r="CN21" i="7"/>
  <c r="CO21" i="7"/>
  <c r="CP21" i="7"/>
  <c r="CQ21" i="7"/>
  <c r="CR21" i="7"/>
  <c r="CS21" i="7"/>
  <c r="CT21" i="7"/>
  <c r="CU21" i="7"/>
  <c r="CV21" i="7"/>
  <c r="CW21" i="7"/>
  <c r="CX21" i="7"/>
  <c r="CY21" i="7"/>
  <c r="CZ21" i="7"/>
  <c r="DA21" i="7"/>
  <c r="DB21" i="7"/>
  <c r="DC21" i="7"/>
  <c r="DD21" i="7"/>
  <c r="DE21" i="7"/>
  <c r="DF21" i="7"/>
  <c r="DG21" i="7"/>
  <c r="DH21" i="7"/>
  <c r="CD22" i="7"/>
  <c r="CE22" i="7"/>
  <c r="CF22" i="7"/>
  <c r="CG22" i="7"/>
  <c r="CH22" i="7"/>
  <c r="CI22" i="7"/>
  <c r="CJ22" i="7"/>
  <c r="CK22" i="7"/>
  <c r="CL22" i="7"/>
  <c r="CM22" i="7"/>
  <c r="CN22" i="7"/>
  <c r="CO22" i="7"/>
  <c r="CP22" i="7"/>
  <c r="CQ22" i="7"/>
  <c r="CR22" i="7"/>
  <c r="CS22" i="7"/>
  <c r="CT22" i="7"/>
  <c r="CU22" i="7"/>
  <c r="CV22" i="7"/>
  <c r="CW22" i="7"/>
  <c r="CX22" i="7"/>
  <c r="CY22" i="7"/>
  <c r="CZ22" i="7"/>
  <c r="DA22" i="7"/>
  <c r="DB22" i="7"/>
  <c r="DC22" i="7"/>
  <c r="DD22" i="7"/>
  <c r="DE22" i="7"/>
  <c r="DF22" i="7"/>
  <c r="DG22" i="7"/>
  <c r="DH22" i="7"/>
  <c r="CD23" i="7"/>
  <c r="CE23" i="7"/>
  <c r="CF23" i="7"/>
  <c r="CG23" i="7"/>
  <c r="CH23" i="7"/>
  <c r="CI23" i="7"/>
  <c r="CJ23" i="7"/>
  <c r="CK23" i="7"/>
  <c r="CL23" i="7"/>
  <c r="CM23" i="7"/>
  <c r="CN23" i="7"/>
  <c r="CO23" i="7"/>
  <c r="CP23" i="7"/>
  <c r="CQ23" i="7"/>
  <c r="CR23" i="7"/>
  <c r="CS23" i="7"/>
  <c r="CT23" i="7"/>
  <c r="CU23" i="7"/>
  <c r="CV23" i="7"/>
  <c r="CW23" i="7"/>
  <c r="CX23" i="7"/>
  <c r="CY23" i="7"/>
  <c r="CZ23" i="7"/>
  <c r="DA23" i="7"/>
  <c r="DB23" i="7"/>
  <c r="DC23" i="7"/>
  <c r="DD23" i="7"/>
  <c r="DE23" i="7"/>
  <c r="DF23" i="7"/>
  <c r="DG23" i="7"/>
  <c r="DH23" i="7"/>
  <c r="CD24" i="7"/>
  <c r="CE24" i="7"/>
  <c r="CF24" i="7"/>
  <c r="CG24" i="7"/>
  <c r="CH24" i="7"/>
  <c r="CI24" i="7"/>
  <c r="CJ24" i="7"/>
  <c r="CK24" i="7"/>
  <c r="CL24" i="7"/>
  <c r="CM24" i="7"/>
  <c r="CN24" i="7"/>
  <c r="CO24" i="7"/>
  <c r="CP24" i="7"/>
  <c r="CQ24" i="7"/>
  <c r="CR24" i="7"/>
  <c r="CS24" i="7"/>
  <c r="CT24" i="7"/>
  <c r="CU24" i="7"/>
  <c r="CV24" i="7"/>
  <c r="CW24" i="7"/>
  <c r="CX24" i="7"/>
  <c r="CY24" i="7"/>
  <c r="CZ24" i="7"/>
  <c r="DA24" i="7"/>
  <c r="DB24" i="7"/>
  <c r="DC24" i="7"/>
  <c r="DD24" i="7"/>
  <c r="DE24" i="7"/>
  <c r="DF24" i="7"/>
  <c r="DG24" i="7"/>
  <c r="DH24" i="7"/>
  <c r="CD25" i="7"/>
  <c r="CE25" i="7"/>
  <c r="CF25" i="7"/>
  <c r="CG25" i="7"/>
  <c r="CH25" i="7"/>
  <c r="CI25" i="7"/>
  <c r="CJ25" i="7"/>
  <c r="CK25" i="7"/>
  <c r="CL25" i="7"/>
  <c r="CM25" i="7"/>
  <c r="CN25" i="7"/>
  <c r="CO25" i="7"/>
  <c r="CP25" i="7"/>
  <c r="CQ25" i="7"/>
  <c r="CR25" i="7"/>
  <c r="CS25" i="7"/>
  <c r="CT25" i="7"/>
  <c r="CU25" i="7"/>
  <c r="CV25" i="7"/>
  <c r="CW25" i="7"/>
  <c r="CX25" i="7"/>
  <c r="CY25" i="7"/>
  <c r="CZ25" i="7"/>
  <c r="DA25" i="7"/>
  <c r="DB25" i="7"/>
  <c r="DC25" i="7"/>
  <c r="DD25" i="7"/>
  <c r="DE25" i="7"/>
  <c r="DF25" i="7"/>
  <c r="DG25" i="7"/>
  <c r="DH25" i="7"/>
  <c r="CD26" i="7"/>
  <c r="CE26" i="7"/>
  <c r="CF26" i="7"/>
  <c r="CG26" i="7"/>
  <c r="CH26" i="7"/>
  <c r="CI26" i="7"/>
  <c r="CJ26" i="7"/>
  <c r="CK26" i="7"/>
  <c r="CL26" i="7"/>
  <c r="CM26" i="7"/>
  <c r="CN26" i="7"/>
  <c r="CO26" i="7"/>
  <c r="CP26" i="7"/>
  <c r="CQ26" i="7"/>
  <c r="CR26" i="7"/>
  <c r="CS26" i="7"/>
  <c r="CT26" i="7"/>
  <c r="CU26" i="7"/>
  <c r="CV26" i="7"/>
  <c r="CW26" i="7"/>
  <c r="CX26" i="7"/>
  <c r="CY26" i="7"/>
  <c r="CZ26" i="7"/>
  <c r="DA26" i="7"/>
  <c r="DB26" i="7"/>
  <c r="DC26" i="7"/>
  <c r="DD26" i="7"/>
  <c r="DE26" i="7"/>
  <c r="DF26" i="7"/>
  <c r="DG26" i="7"/>
  <c r="DH26" i="7"/>
  <c r="CD27" i="7"/>
  <c r="CE27" i="7"/>
  <c r="CF27" i="7"/>
  <c r="CG27" i="7"/>
  <c r="CH27" i="7"/>
  <c r="CI27" i="7"/>
  <c r="CJ27" i="7"/>
  <c r="CK27" i="7"/>
  <c r="CL27" i="7"/>
  <c r="CM27" i="7"/>
  <c r="CN27" i="7"/>
  <c r="CO27" i="7"/>
  <c r="CP27" i="7"/>
  <c r="CQ27" i="7"/>
  <c r="CR27" i="7"/>
  <c r="CS27" i="7"/>
  <c r="CT27" i="7"/>
  <c r="CU27" i="7"/>
  <c r="CV27" i="7"/>
  <c r="CW27" i="7"/>
  <c r="CX27" i="7"/>
  <c r="CY27" i="7"/>
  <c r="CZ27" i="7"/>
  <c r="DA27" i="7"/>
  <c r="DB27" i="7"/>
  <c r="DC27" i="7"/>
  <c r="DD27" i="7"/>
  <c r="DE27" i="7"/>
  <c r="DF27" i="7"/>
  <c r="DG27" i="7"/>
  <c r="DH27" i="7"/>
  <c r="CD28" i="7"/>
  <c r="CE28" i="7"/>
  <c r="CF28" i="7"/>
  <c r="CG28" i="7"/>
  <c r="CH28" i="7"/>
  <c r="CI28" i="7"/>
  <c r="CJ28" i="7"/>
  <c r="CK28" i="7"/>
  <c r="CL28" i="7"/>
  <c r="CM28" i="7"/>
  <c r="CN28" i="7"/>
  <c r="CO28" i="7"/>
  <c r="CP28" i="7"/>
  <c r="CQ28" i="7"/>
  <c r="CR28" i="7"/>
  <c r="CS28" i="7"/>
  <c r="CT28" i="7"/>
  <c r="CU28" i="7"/>
  <c r="CV28" i="7"/>
  <c r="CW28" i="7"/>
  <c r="CX28" i="7"/>
  <c r="CY28" i="7"/>
  <c r="CZ28" i="7"/>
  <c r="DA28" i="7"/>
  <c r="DB28" i="7"/>
  <c r="DC28" i="7"/>
  <c r="DD28" i="7"/>
  <c r="DE28" i="7"/>
  <c r="DF28" i="7"/>
  <c r="DG28" i="7"/>
  <c r="DH28" i="7"/>
  <c r="CD29" i="7"/>
  <c r="CE29" i="7"/>
  <c r="CF29" i="7"/>
  <c r="CG29" i="7"/>
  <c r="CH29" i="7"/>
  <c r="CI29" i="7"/>
  <c r="CJ29" i="7"/>
  <c r="CK29" i="7"/>
  <c r="CL29" i="7"/>
  <c r="CM29" i="7"/>
  <c r="CN29" i="7"/>
  <c r="CO29" i="7"/>
  <c r="CP29" i="7"/>
  <c r="CQ29" i="7"/>
  <c r="CR29" i="7"/>
  <c r="CS29" i="7"/>
  <c r="CT29" i="7"/>
  <c r="CU29" i="7"/>
  <c r="CV29" i="7"/>
  <c r="CW29" i="7"/>
  <c r="CX29" i="7"/>
  <c r="CY29" i="7"/>
  <c r="CZ29" i="7"/>
  <c r="DA29" i="7"/>
  <c r="DB29" i="7"/>
  <c r="DC29" i="7"/>
  <c r="DD29" i="7"/>
  <c r="DE29" i="7"/>
  <c r="DF29" i="7"/>
  <c r="DG29" i="7"/>
  <c r="DH29" i="7"/>
  <c r="CD30" i="7"/>
  <c r="CE30" i="7"/>
  <c r="CF30" i="7"/>
  <c r="CG30" i="7"/>
  <c r="CH30" i="7"/>
  <c r="CI30" i="7"/>
  <c r="CJ30" i="7"/>
  <c r="CK30" i="7"/>
  <c r="CL30" i="7"/>
  <c r="CM30" i="7"/>
  <c r="CN30" i="7"/>
  <c r="CO30" i="7"/>
  <c r="CP30" i="7"/>
  <c r="CQ30" i="7"/>
  <c r="CR30" i="7"/>
  <c r="CS30" i="7"/>
  <c r="CT30" i="7"/>
  <c r="CU30" i="7"/>
  <c r="CV30" i="7"/>
  <c r="CW30" i="7"/>
  <c r="CX30" i="7"/>
  <c r="CY30" i="7"/>
  <c r="CZ30" i="7"/>
  <c r="DA30" i="7"/>
  <c r="DB30" i="7"/>
  <c r="DC30" i="7"/>
  <c r="DD30" i="7"/>
  <c r="DE30" i="7"/>
  <c r="DF30" i="7"/>
  <c r="DG30" i="7"/>
  <c r="DH30" i="7"/>
  <c r="CC9" i="7"/>
  <c r="CC10" i="7"/>
  <c r="CC11" i="7"/>
  <c r="CC12" i="7"/>
  <c r="CC13" i="7"/>
  <c r="CC14" i="7"/>
  <c r="CC15" i="7"/>
  <c r="CC16" i="7"/>
  <c r="CC17" i="7"/>
  <c r="CC18" i="7"/>
  <c r="CC19" i="7"/>
  <c r="CC20" i="7"/>
  <c r="CC21" i="7"/>
  <c r="CC22" i="7"/>
  <c r="CC23" i="7"/>
  <c r="CC24" i="7"/>
  <c r="CC25" i="7"/>
  <c r="CC26" i="7"/>
  <c r="CC27" i="7"/>
  <c r="CC28" i="7"/>
  <c r="CC29" i="7"/>
  <c r="CC30" i="7"/>
  <c r="CC8" i="7"/>
  <c r="AF175" i="8"/>
  <c r="AF173" i="8"/>
  <c r="AV94" i="7" l="1"/>
  <c r="BW101" i="7"/>
  <c r="BO101" i="7"/>
  <c r="BG101" i="7"/>
  <c r="AY100" i="7"/>
  <c r="BV101" i="7"/>
  <c r="BN100" i="7"/>
  <c r="BF100" i="7"/>
  <c r="AX100" i="7"/>
  <c r="BU100" i="7"/>
  <c r="BM100" i="7"/>
  <c r="BE101" i="7"/>
  <c r="AW101" i="7"/>
  <c r="BN119" i="7"/>
  <c r="BK118" i="7"/>
  <c r="BH119" i="7"/>
  <c r="AZ119" i="7"/>
  <c r="BW118" i="7"/>
  <c r="BO118" i="7"/>
  <c r="BG118" i="7"/>
  <c r="AY118" i="7"/>
  <c r="BX114" i="7"/>
  <c r="BY126" i="7"/>
  <c r="BQ126" i="7"/>
  <c r="BI126" i="7"/>
  <c r="BA126" i="7"/>
  <c r="AY107" i="7"/>
  <c r="AT119" i="7"/>
  <c r="AU119" i="7"/>
  <c r="BE118" i="7"/>
  <c r="AT126" i="7"/>
  <c r="AZ126" i="7"/>
  <c r="BC118" i="7"/>
  <c r="BT118" i="7"/>
  <c r="BL118" i="7"/>
  <c r="BD118" i="7"/>
  <c r="AV118" i="7"/>
  <c r="BV126" i="7"/>
  <c r="BN126" i="7"/>
  <c r="BF126" i="7"/>
  <c r="AX126" i="7"/>
  <c r="BU127" i="7"/>
  <c r="BM127" i="7"/>
  <c r="BE127" i="7"/>
  <c r="BH113" i="7"/>
  <c r="BT119" i="7"/>
  <c r="BD119" i="7"/>
  <c r="BS118" i="7"/>
  <c r="BW113" i="7"/>
  <c r="BO113" i="7"/>
  <c r="BG113" i="7"/>
  <c r="AY113" i="7"/>
  <c r="BY119" i="7"/>
  <c r="BQ119" i="7"/>
  <c r="BI119" i="7"/>
  <c r="BA119" i="7"/>
  <c r="AW127" i="7"/>
  <c r="BT127" i="7"/>
  <c r="BL127" i="7"/>
  <c r="BD127" i="7"/>
  <c r="AV127" i="7"/>
  <c r="BS126" i="7"/>
  <c r="BK126" i="7"/>
  <c r="BC126" i="7"/>
  <c r="AU126" i="7"/>
  <c r="BB31" i="18"/>
  <c r="AT31" i="18"/>
  <c r="AY30" i="18"/>
  <c r="B77" i="20" s="1"/>
  <c r="AX30" i="18"/>
  <c r="B66" i="20" s="1"/>
  <c r="AZ31" i="18"/>
  <c r="AR31" i="18"/>
  <c r="BB30" i="18"/>
  <c r="B110" i="20" s="1"/>
  <c r="AT30" i="18"/>
  <c r="B33" i="20" s="1"/>
  <c r="BD30" i="18"/>
  <c r="B116" i="20" s="1"/>
  <c r="AV30" i="18"/>
  <c r="B107" i="20" s="1"/>
  <c r="AQ30" i="18"/>
  <c r="B11" i="20" s="1"/>
  <c r="BA30" i="18"/>
  <c r="B100" i="20" s="1"/>
  <c r="AS30" i="18"/>
  <c r="B104" i="20" s="1"/>
  <c r="BC30" i="18"/>
  <c r="B113" i="20" s="1"/>
  <c r="AU30" i="18"/>
  <c r="B44" i="20" s="1"/>
  <c r="AW30" i="18"/>
  <c r="B55" i="20" s="1"/>
  <c r="BA31" i="18"/>
  <c r="AS31" i="18"/>
  <c r="AZ30" i="18"/>
  <c r="B88" i="20" s="1"/>
  <c r="AR30" i="18"/>
  <c r="B22" i="20" s="1"/>
  <c r="AJ30" i="18"/>
  <c r="B86" i="20" s="1"/>
  <c r="AL31" i="18"/>
  <c r="AD31" i="18"/>
  <c r="B32" i="20" s="1"/>
  <c r="AI31" i="18"/>
  <c r="B76" i="20" s="1"/>
  <c r="AY31" i="18"/>
  <c r="AB30" i="18"/>
  <c r="B20" i="20" s="1"/>
  <c r="AH31" i="18"/>
  <c r="B65" i="20" s="1"/>
  <c r="AX31" i="18"/>
  <c r="AJ31" i="18"/>
  <c r="B87" i="20" s="1"/>
  <c r="AB31" i="18"/>
  <c r="B21" i="20" s="1"/>
  <c r="AG31" i="18"/>
  <c r="B54" i="20" s="1"/>
  <c r="AQ31" i="18"/>
  <c r="AW31" i="18"/>
  <c r="AN31" i="18"/>
  <c r="AF31" i="18"/>
  <c r="BD31" i="18"/>
  <c r="AV31" i="18"/>
  <c r="AA31" i="18"/>
  <c r="B10" i="20" s="1"/>
  <c r="AM31" i="18"/>
  <c r="AE31" i="18"/>
  <c r="B43" i="20" s="1"/>
  <c r="BC31" i="18"/>
  <c r="AU31" i="18"/>
  <c r="AL30" i="18"/>
  <c r="AD30" i="18"/>
  <c r="B31" i="20" s="1"/>
  <c r="AK30" i="18"/>
  <c r="B98" i="20" s="1"/>
  <c r="AC30" i="18"/>
  <c r="AI30" i="18"/>
  <c r="B75" i="20" s="1"/>
  <c r="AK31" i="18"/>
  <c r="B99" i="20" s="1"/>
  <c r="AC31" i="18"/>
  <c r="AH30" i="18"/>
  <c r="B64" i="20" s="1"/>
  <c r="AG30" i="18"/>
  <c r="B53" i="20" s="1"/>
  <c r="AN30" i="18"/>
  <c r="AF30" i="18"/>
  <c r="AA30" i="18"/>
  <c r="B9" i="20" s="1"/>
  <c r="AM30" i="18"/>
  <c r="AE30" i="18"/>
  <c r="B42" i="20" s="1"/>
  <c r="BT126" i="7"/>
  <c r="BL126" i="7"/>
  <c r="BD126" i="7"/>
  <c r="AV126" i="7"/>
  <c r="BR126" i="7"/>
  <c r="BJ126" i="7"/>
  <c r="BB126" i="7"/>
  <c r="BR118" i="7"/>
  <c r="BJ118" i="7"/>
  <c r="BB118" i="7"/>
  <c r="BY118" i="7"/>
  <c r="BQ118" i="7"/>
  <c r="BI118" i="7"/>
  <c r="BA118" i="7"/>
  <c r="BX118" i="7"/>
  <c r="BP118" i="7"/>
  <c r="AT118" i="7"/>
  <c r="BL62" i="7"/>
  <c r="BD62" i="7"/>
  <c r="AV62" i="7"/>
  <c r="AT93" i="7"/>
  <c r="AY101" i="7"/>
  <c r="AW108" i="7"/>
  <c r="AV107" i="7"/>
  <c r="BY114" i="7"/>
  <c r="BQ114" i="7"/>
  <c r="BI114" i="7"/>
  <c r="BA114" i="7"/>
  <c r="AX101" i="7"/>
  <c r="BV100" i="7"/>
  <c r="BY101" i="7"/>
  <c r="BQ101" i="7"/>
  <c r="BI101" i="7"/>
  <c r="BA101" i="7"/>
  <c r="BA108" i="7"/>
  <c r="BT108" i="7"/>
  <c r="BD108" i="7"/>
  <c r="BT62" i="7"/>
  <c r="BT94" i="7"/>
  <c r="BL94" i="7"/>
  <c r="BD94" i="7"/>
  <c r="BS93" i="7"/>
  <c r="BK93" i="7"/>
  <c r="BC93" i="7"/>
  <c r="AU93" i="7"/>
  <c r="BG100" i="7"/>
  <c r="BS108" i="7"/>
  <c r="BK107" i="7"/>
  <c r="AZ108" i="7"/>
  <c r="BM113" i="7"/>
  <c r="AW113" i="7"/>
  <c r="BJ82" i="7"/>
  <c r="AT94" i="7"/>
  <c r="BU101" i="7"/>
  <c r="BL108" i="7"/>
  <c r="AV108" i="7"/>
  <c r="BX108" i="7"/>
  <c r="BX107" i="7"/>
  <c r="AT101" i="7"/>
  <c r="BH108" i="7"/>
  <c r="BH107" i="7"/>
  <c r="BA107" i="7"/>
  <c r="BP107" i="7"/>
  <c r="BU63" i="7"/>
  <c r="BM63" i="7"/>
  <c r="BE63" i="7"/>
  <c r="AW63" i="7"/>
  <c r="AT82" i="7"/>
  <c r="AT63" i="7"/>
  <c r="AT62" i="7"/>
  <c r="BT82" i="7"/>
  <c r="BL82" i="7"/>
  <c r="BD82" i="7"/>
  <c r="AV82" i="7"/>
  <c r="BS81" i="7"/>
  <c r="BK81" i="7"/>
  <c r="BC81" i="7"/>
  <c r="AU81" i="7"/>
  <c r="BR82" i="7"/>
  <c r="BB82" i="7"/>
  <c r="BY81" i="7"/>
  <c r="BQ81" i="7"/>
  <c r="AT81" i="7"/>
  <c r="BN101" i="7"/>
  <c r="BW100" i="7"/>
  <c r="BE100" i="7"/>
  <c r="BT107" i="7"/>
  <c r="BO114" i="7"/>
  <c r="AY114" i="7"/>
  <c r="BT113" i="7"/>
  <c r="BL113" i="7"/>
  <c r="BD113" i="7"/>
  <c r="AV113" i="7"/>
  <c r="BS114" i="7"/>
  <c r="BK114" i="7"/>
  <c r="BC114" i="7"/>
  <c r="AU114" i="7"/>
  <c r="BR114" i="7"/>
  <c r="BJ114" i="7"/>
  <c r="BB114" i="7"/>
  <c r="BY62" i="7"/>
  <c r="BQ62" i="7"/>
  <c r="BI62" i="7"/>
  <c r="BA62" i="7"/>
  <c r="BX63" i="7"/>
  <c r="AY62" i="7"/>
  <c r="AT100" i="7"/>
  <c r="BX101" i="7"/>
  <c r="BP101" i="7"/>
  <c r="BH101" i="7"/>
  <c r="AZ101" i="7"/>
  <c r="BK108" i="7"/>
  <c r="BO107" i="7"/>
  <c r="BG107" i="7"/>
  <c r="AY108" i="7"/>
  <c r="BM114" i="7"/>
  <c r="AW114" i="7"/>
  <c r="BC62" i="7"/>
  <c r="AU62" i="7"/>
  <c r="BY63" i="7"/>
  <c r="BQ63" i="7"/>
  <c r="BI63" i="7"/>
  <c r="BA63" i="7"/>
  <c r="BX62" i="7"/>
  <c r="BP63" i="7"/>
  <c r="BH63" i="7"/>
  <c r="AZ63" i="7"/>
  <c r="BW63" i="7"/>
  <c r="BO63" i="7"/>
  <c r="BG63" i="7"/>
  <c r="AY63" i="7"/>
  <c r="BV63" i="7"/>
  <c r="BN63" i="7"/>
  <c r="BF63" i="7"/>
  <c r="AX63" i="7"/>
  <c r="BU62" i="7"/>
  <c r="BM62" i="7"/>
  <c r="BE62" i="7"/>
  <c r="AW62" i="7"/>
  <c r="BT63" i="7"/>
  <c r="BL63" i="7"/>
  <c r="BD63" i="7"/>
  <c r="AV63" i="7"/>
  <c r="BS63" i="7"/>
  <c r="BK62" i="7"/>
  <c r="BF101" i="7"/>
  <c r="BO100" i="7"/>
  <c r="AW100" i="7"/>
  <c r="BC63" i="7"/>
  <c r="AU63" i="7"/>
  <c r="BR63" i="7"/>
  <c r="BJ63" i="7"/>
  <c r="BB63" i="7"/>
  <c r="AX107" i="7"/>
  <c r="AW107" i="7"/>
  <c r="BW114" i="7"/>
  <c r="BG114" i="7"/>
  <c r="BX82" i="7"/>
  <c r="BP82" i="7"/>
  <c r="BH82" i="7"/>
  <c r="AZ82" i="7"/>
  <c r="BW82" i="7"/>
  <c r="BO82" i="7"/>
  <c r="BG82" i="7"/>
  <c r="AY82" i="7"/>
  <c r="BV82" i="7"/>
  <c r="BN82" i="7"/>
  <c r="BF82" i="7"/>
  <c r="AX82" i="7"/>
  <c r="BU82" i="7"/>
  <c r="BM82" i="7"/>
  <c r="BE82" i="7"/>
  <c r="AW82" i="7"/>
  <c r="BT81" i="7"/>
  <c r="BL81" i="7"/>
  <c r="BD81" i="7"/>
  <c r="AV81" i="7"/>
  <c r="BS82" i="7"/>
  <c r="BK82" i="7"/>
  <c r="BC82" i="7"/>
  <c r="AU82" i="7"/>
  <c r="BR81" i="7"/>
  <c r="BJ81" i="7"/>
  <c r="BB81" i="7"/>
  <c r="BY82" i="7"/>
  <c r="BQ82" i="7"/>
  <c r="BI82" i="7"/>
  <c r="BA81" i="7"/>
  <c r="BR94" i="7"/>
  <c r="BJ94" i="7"/>
  <c r="BB94" i="7"/>
  <c r="BQ93" i="7"/>
  <c r="BA93" i="7"/>
  <c r="BX94" i="7"/>
  <c r="BP94" i="7"/>
  <c r="BH94" i="7"/>
  <c r="AZ94" i="7"/>
  <c r="BW94" i="7"/>
  <c r="BO94" i="7"/>
  <c r="BG94" i="7"/>
  <c r="AY94" i="7"/>
  <c r="BV94" i="7"/>
  <c r="BN94" i="7"/>
  <c r="BF94" i="7"/>
  <c r="AX94" i="7"/>
  <c r="BU94" i="7"/>
  <c r="BM94" i="7"/>
  <c r="BE94" i="7"/>
  <c r="AW94" i="7"/>
  <c r="BT93" i="7"/>
  <c r="BL93" i="7"/>
  <c r="BD93" i="7"/>
  <c r="AV93" i="7"/>
  <c r="BS94" i="7"/>
  <c r="BK94" i="7"/>
  <c r="BC94" i="7"/>
  <c r="AU94" i="7"/>
  <c r="AU108" i="7"/>
  <c r="BR93" i="7"/>
  <c r="BJ93" i="7"/>
  <c r="BB93" i="7"/>
  <c r="BY93" i="7"/>
  <c r="BQ94" i="7"/>
  <c r="BI93" i="7"/>
  <c r="BA94" i="7"/>
  <c r="BT114" i="7"/>
  <c r="BL114" i="7"/>
  <c r="BD114" i="7"/>
  <c r="AV114" i="7"/>
  <c r="BS113" i="7"/>
  <c r="BK113" i="7"/>
  <c r="BC113" i="7"/>
  <c r="AU113" i="7"/>
  <c r="BR113" i="7"/>
  <c r="BJ113" i="7"/>
  <c r="BB113" i="7"/>
  <c r="BY113" i="7"/>
  <c r="BQ113" i="7"/>
  <c r="BI113" i="7"/>
  <c r="BA113" i="7"/>
  <c r="AX108" i="7"/>
  <c r="AT107" i="7"/>
  <c r="AZ107" i="7"/>
  <c r="BP108" i="7"/>
  <c r="BG108" i="7"/>
  <c r="BO108" i="7"/>
  <c r="BT101" i="7"/>
  <c r="BL101" i="7"/>
  <c r="BD101" i="7"/>
  <c r="AV101" i="7"/>
  <c r="BS100" i="7"/>
  <c r="BK100" i="7"/>
  <c r="BC100" i="7"/>
  <c r="AU100" i="7"/>
  <c r="BR100" i="7"/>
  <c r="BJ100" i="7"/>
  <c r="BB100" i="7"/>
  <c r="BY100" i="7"/>
  <c r="BQ100" i="7"/>
  <c r="BI100" i="7"/>
  <c r="BA100" i="7"/>
  <c r="BX100" i="7"/>
  <c r="BP100" i="7"/>
  <c r="BH100" i="7"/>
  <c r="AZ100" i="7"/>
  <c r="BY94" i="7"/>
  <c r="BI94" i="7"/>
  <c r="BX93" i="7"/>
  <c r="BP93" i="7"/>
  <c r="BH93" i="7"/>
  <c r="AZ93" i="7"/>
  <c r="BW93" i="7"/>
  <c r="BO93" i="7"/>
  <c r="BG93" i="7"/>
  <c r="AY93" i="7"/>
  <c r="BV93" i="7"/>
  <c r="BN93" i="7"/>
  <c r="BF93" i="7"/>
  <c r="AX93" i="7"/>
  <c r="BU93" i="7"/>
  <c r="BM93" i="7"/>
  <c r="BE93" i="7"/>
  <c r="AW93" i="7"/>
  <c r="BA82" i="7"/>
  <c r="BX81" i="7"/>
  <c r="BP81" i="7"/>
  <c r="BH81" i="7"/>
  <c r="AZ81" i="7"/>
  <c r="BW81" i="7"/>
  <c r="BO81" i="7"/>
  <c r="BG81" i="7"/>
  <c r="AY81" i="7"/>
  <c r="BV81" i="7"/>
  <c r="BN81" i="7"/>
  <c r="BF81" i="7"/>
  <c r="AX81" i="7"/>
  <c r="BU81" i="7"/>
  <c r="BM81" i="7"/>
  <c r="BE81" i="7"/>
  <c r="AW81" i="7"/>
  <c r="BS62" i="7"/>
  <c r="BK63" i="7"/>
  <c r="BR62" i="7"/>
  <c r="BJ62" i="7"/>
  <c r="BB62" i="7"/>
  <c r="BP62" i="7"/>
  <c r="BH62" i="7"/>
  <c r="AZ62" i="7"/>
  <c r="BW62" i="7"/>
  <c r="BO62" i="7"/>
  <c r="BG62" i="7"/>
  <c r="BV62" i="7"/>
  <c r="BN62" i="7"/>
  <c r="BF62" i="7"/>
  <c r="AX62" i="7"/>
  <c r="BR50" i="7"/>
  <c r="AT32" i="7"/>
  <c r="B15" i="21" s="1"/>
  <c r="BR32" i="7"/>
  <c r="BJ32" i="7"/>
  <c r="B255" i="21" s="1"/>
  <c r="BB32" i="7"/>
  <c r="B135" i="21" s="1"/>
  <c r="BY31" i="7"/>
  <c r="BQ31" i="7"/>
  <c r="BI31" i="7"/>
  <c r="B239" i="21" s="1"/>
  <c r="BA31" i="7"/>
  <c r="B119" i="21" s="1"/>
  <c r="BY50" i="7"/>
  <c r="BQ50" i="7"/>
  <c r="BI50" i="7"/>
  <c r="BA50" i="7"/>
  <c r="AZ50" i="7"/>
  <c r="BW50" i="7"/>
  <c r="BG50" i="7"/>
  <c r="BJ50" i="7"/>
  <c r="BB49" i="7"/>
  <c r="BW31" i="7"/>
  <c r="BO31" i="7"/>
  <c r="BG31" i="7"/>
  <c r="B209" i="21" s="1"/>
  <c r="AY31" i="7"/>
  <c r="B89" i="21" s="1"/>
  <c r="BW32" i="7"/>
  <c r="BO32" i="7"/>
  <c r="BG32" i="7"/>
  <c r="B210" i="21" s="1"/>
  <c r="AY32" i="7"/>
  <c r="B90" i="21" s="1"/>
  <c r="BV32" i="7"/>
  <c r="BN32" i="7"/>
  <c r="BF32" i="7"/>
  <c r="B195" i="21" s="1"/>
  <c r="AX32" i="7"/>
  <c r="B75" i="21" s="1"/>
  <c r="BQ49" i="7"/>
  <c r="BI49" i="7"/>
  <c r="BA49" i="7"/>
  <c r="BP32" i="7"/>
  <c r="BU32" i="7"/>
  <c r="BM32" i="7"/>
  <c r="B287" i="21" s="1"/>
  <c r="BE32" i="7"/>
  <c r="B180" i="21" s="1"/>
  <c r="AW32" i="7"/>
  <c r="B60" i="21" s="1"/>
  <c r="BX32" i="7"/>
  <c r="BT32" i="7"/>
  <c r="B303" i="21" s="1"/>
  <c r="BL32" i="7"/>
  <c r="BD32" i="7"/>
  <c r="B165" i="21" s="1"/>
  <c r="AV32" i="7"/>
  <c r="B45" i="21" s="1"/>
  <c r="AZ32" i="7"/>
  <c r="B105" i="21" s="1"/>
  <c r="BS31" i="7"/>
  <c r="BK31" i="7"/>
  <c r="B270" i="21" s="1"/>
  <c r="BC31" i="7"/>
  <c r="B149" i="21" s="1"/>
  <c r="AU31" i="7"/>
  <c r="B29" i="21" s="1"/>
  <c r="BH32" i="7"/>
  <c r="B225" i="21" s="1"/>
  <c r="AT31" i="7"/>
  <c r="B14" i="21" s="1"/>
  <c r="BS32" i="7"/>
  <c r="BK32" i="7"/>
  <c r="B271" i="21" s="1"/>
  <c r="BC32" i="7"/>
  <c r="B150" i="21" s="1"/>
  <c r="AU32" i="7"/>
  <c r="B30" i="21" s="1"/>
  <c r="BR31" i="7"/>
  <c r="BJ31" i="7"/>
  <c r="B254" i="21" s="1"/>
  <c r="BB31" i="7"/>
  <c r="B134" i="21" s="1"/>
  <c r="AT50" i="7"/>
  <c r="CZ31" i="7"/>
  <c r="CR31" i="7"/>
  <c r="B241" i="21" s="1"/>
  <c r="CJ31" i="7"/>
  <c r="B121" i="21" s="1"/>
  <c r="BY32" i="7"/>
  <c r="BQ32" i="7"/>
  <c r="BI32" i="7"/>
  <c r="B240" i="21" s="1"/>
  <c r="BA32" i="7"/>
  <c r="B120" i="21" s="1"/>
  <c r="BX31" i="7"/>
  <c r="BP31" i="7"/>
  <c r="BH31" i="7"/>
  <c r="B224" i="21" s="1"/>
  <c r="AZ31" i="7"/>
  <c r="B104" i="21" s="1"/>
  <c r="BX50" i="7"/>
  <c r="BP50" i="7"/>
  <c r="BH50" i="7"/>
  <c r="BV50" i="7"/>
  <c r="BN50" i="7"/>
  <c r="BF50" i="7"/>
  <c r="AX50" i="7"/>
  <c r="BU50" i="7"/>
  <c r="BM50" i="7"/>
  <c r="BE50" i="7"/>
  <c r="AW50" i="7"/>
  <c r="BT50" i="7"/>
  <c r="BL50" i="7"/>
  <c r="BD50" i="7"/>
  <c r="AV50" i="7"/>
  <c r="BS50" i="7"/>
  <c r="BK50" i="7"/>
  <c r="BC50" i="7"/>
  <c r="AU50" i="7"/>
  <c r="BR49" i="7"/>
  <c r="BJ49" i="7"/>
  <c r="DG31" i="7"/>
  <c r="CY31" i="7"/>
  <c r="CQ31" i="7"/>
  <c r="B226" i="21" s="1"/>
  <c r="CI31" i="7"/>
  <c r="B106" i="21" s="1"/>
  <c r="BB50" i="7"/>
  <c r="CH31" i="7"/>
  <c r="B91" i="21" s="1"/>
  <c r="BV31" i="7"/>
  <c r="BN31" i="7"/>
  <c r="BF31" i="7"/>
  <c r="B194" i="21" s="1"/>
  <c r="AX31" i="7"/>
  <c r="B74" i="21" s="1"/>
  <c r="BY49" i="7"/>
  <c r="CC31" i="7"/>
  <c r="B16" i="21" s="1"/>
  <c r="DA31" i="7"/>
  <c r="CS31" i="7"/>
  <c r="B256" i="21" s="1"/>
  <c r="CK31" i="7"/>
  <c r="B136" i="21" s="1"/>
  <c r="DE31" i="7"/>
  <c r="CW31" i="7"/>
  <c r="CO31" i="7"/>
  <c r="B196" i="21" s="1"/>
  <c r="CG31" i="7"/>
  <c r="B76" i="21" s="1"/>
  <c r="BU31" i="7"/>
  <c r="BM31" i="7"/>
  <c r="B286" i="21" s="1"/>
  <c r="BE31" i="7"/>
  <c r="B179" i="21" s="1"/>
  <c r="AW31" i="7"/>
  <c r="B59" i="21" s="1"/>
  <c r="AY50" i="7"/>
  <c r="CP31" i="7"/>
  <c r="B211" i="21" s="1"/>
  <c r="DD31" i="7"/>
  <c r="CV31" i="7"/>
  <c r="B288" i="21" s="1"/>
  <c r="CN31" i="7"/>
  <c r="B181" i="21" s="1"/>
  <c r="CF31" i="7"/>
  <c r="B61" i="21" s="1"/>
  <c r="BT31" i="7"/>
  <c r="B302" i="21" s="1"/>
  <c r="BL31" i="7"/>
  <c r="BD31" i="7"/>
  <c r="B164" i="21" s="1"/>
  <c r="AV31" i="7"/>
  <c r="B44" i="21" s="1"/>
  <c r="DF31" i="7"/>
  <c r="DC31" i="7"/>
  <c r="B304" i="21" s="1"/>
  <c r="CU31" i="7"/>
  <c r="CM31" i="7"/>
  <c r="B166" i="21" s="1"/>
  <c r="CE31" i="7"/>
  <c r="B46" i="21" s="1"/>
  <c r="AT49" i="7"/>
  <c r="BO50" i="7"/>
  <c r="CX31" i="7"/>
  <c r="DB31" i="7"/>
  <c r="CT31" i="7"/>
  <c r="B272" i="21" s="1"/>
  <c r="CL31" i="7"/>
  <c r="B151" i="21" s="1"/>
  <c r="CD31" i="7"/>
  <c r="B31" i="21" s="1"/>
  <c r="BX49" i="7"/>
  <c r="BP49" i="7"/>
  <c r="BH49" i="7"/>
  <c r="AZ49" i="7"/>
  <c r="BW49" i="7"/>
  <c r="BO49" i="7"/>
  <c r="BG49" i="7"/>
  <c r="AY49" i="7"/>
  <c r="BV49" i="7"/>
  <c r="BN49" i="7"/>
  <c r="BF49" i="7"/>
  <c r="AX49" i="7"/>
  <c r="BU49" i="7"/>
  <c r="BM49" i="7"/>
  <c r="BE49" i="7"/>
  <c r="AW49" i="7"/>
  <c r="BT49" i="7"/>
  <c r="BL49" i="7"/>
  <c r="BD49" i="7"/>
  <c r="AV49" i="7"/>
  <c r="BS49" i="7"/>
  <c r="BK49" i="7"/>
  <c r="BC49" i="7"/>
  <c r="AU49" i="7"/>
  <c r="AT114" i="7"/>
  <c r="DH31" i="7"/>
  <c r="AF68" i="8"/>
  <c r="AF148" i="8"/>
  <c r="AF133" i="8"/>
  <c r="AF134" i="8"/>
  <c r="AF135" i="8"/>
  <c r="AF140" i="8"/>
  <c r="AF141" i="8"/>
  <c r="AF142" i="8"/>
  <c r="AF146" i="8"/>
  <c r="AF147" i="8"/>
  <c r="AF153" i="8"/>
  <c r="AF156" i="8" s="1"/>
  <c r="AF154" i="8"/>
  <c r="AF155" i="8"/>
  <c r="AF159" i="8"/>
  <c r="AF163" i="8"/>
  <c r="AF92" i="8"/>
  <c r="AF95" i="8"/>
  <c r="AF96" i="8"/>
  <c r="AF97" i="8"/>
  <c r="AF98" i="8"/>
  <c r="AF103" i="8"/>
  <c r="AF104" i="8"/>
  <c r="AF105" i="8"/>
  <c r="AF106" i="8"/>
  <c r="AF107" i="8"/>
  <c r="AF108" i="8"/>
  <c r="AF109" i="8"/>
  <c r="AF110" i="8"/>
  <c r="AF111" i="8"/>
  <c r="AF112" i="8"/>
  <c r="AF113" i="8"/>
  <c r="AF114" i="8"/>
  <c r="AF115" i="8"/>
  <c r="AF116" i="8"/>
  <c r="AF121" i="8"/>
  <c r="AF122" i="8"/>
  <c r="AF123" i="8"/>
  <c r="AF124" i="8"/>
  <c r="AF125" i="8"/>
  <c r="AF126" i="8"/>
  <c r="AF127" i="8"/>
  <c r="AF128" i="8"/>
  <c r="AF166" i="8"/>
  <c r="AF170" i="8" s="1"/>
  <c r="AF167" i="8"/>
  <c r="AF168" i="8"/>
  <c r="AF169" i="8"/>
  <c r="AF91" i="8"/>
  <c r="AF72" i="8"/>
  <c r="AF73" i="8"/>
  <c r="AF74" i="8"/>
  <c r="AF75" i="8"/>
  <c r="AF76" i="8"/>
  <c r="AF77" i="8"/>
  <c r="AF78" i="8"/>
  <c r="AF79" i="8"/>
  <c r="AF80" i="8"/>
  <c r="AF81" i="8"/>
  <c r="AF82" i="8"/>
  <c r="AF83" i="8"/>
  <c r="AF84" i="8"/>
  <c r="AF85" i="8"/>
  <c r="AF86" i="8"/>
  <c r="AF87" i="8"/>
  <c r="AF71" i="8"/>
  <c r="AF88" i="8" s="1"/>
  <c r="AF57" i="8"/>
  <c r="AF58" i="8"/>
  <c r="AF59" i="8"/>
  <c r="AF60" i="8"/>
  <c r="AF61" i="8"/>
  <c r="AF62" i="8"/>
  <c r="AF63" i="8"/>
  <c r="AF64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38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9" i="8"/>
  <c r="M35" i="8"/>
  <c r="M34" i="8"/>
  <c r="AF66" i="8" l="1"/>
  <c r="AF100" i="8"/>
  <c r="AF34" i="8"/>
  <c r="B2" i="19" s="1"/>
  <c r="AF117" i="8"/>
  <c r="AF144" i="8"/>
  <c r="AF65" i="8"/>
  <c r="AF130" i="8"/>
  <c r="AF99" i="8"/>
  <c r="AF89" i="8"/>
  <c r="AF171" i="8"/>
  <c r="AF143" i="8"/>
  <c r="AF137" i="8"/>
  <c r="AF136" i="8"/>
  <c r="AF118" i="8"/>
  <c r="AF35" i="8"/>
  <c r="B3" i="19" s="1"/>
  <c r="AF157" i="8"/>
  <c r="AF149" i="8"/>
  <c r="AF54" i="8"/>
  <c r="AF53" i="8"/>
  <c r="AF129" i="8"/>
  <c r="AF150" i="8"/>
</calcChain>
</file>

<file path=xl/sharedStrings.xml><?xml version="1.0" encoding="utf-8"?>
<sst xmlns="http://schemas.openxmlformats.org/spreadsheetml/2006/main" count="5106" uniqueCount="340">
  <si>
    <t>評価場所</t>
  </si>
  <si>
    <t>Fe</t>
  </si>
  <si>
    <t>&lt;0.5</t>
  </si>
  <si>
    <t>Cu</t>
  </si>
  <si>
    <t>&lt;0.2</t>
  </si>
  <si>
    <t>Ni</t>
  </si>
  <si>
    <t>&lt;0.1</t>
  </si>
  <si>
    <t>Cr</t>
  </si>
  <si>
    <t>Zn</t>
  </si>
  <si>
    <t>Na</t>
  </si>
  <si>
    <t>K</t>
  </si>
  <si>
    <t>Ca</t>
  </si>
  <si>
    <t>&lt;0.8</t>
  </si>
  <si>
    <t>Mn</t>
  </si>
  <si>
    <t>Al</t>
  </si>
  <si>
    <t>Ti</t>
  </si>
  <si>
    <t>Mo</t>
  </si>
  <si>
    <t>Mg</t>
  </si>
  <si>
    <t>Co</t>
  </si>
  <si>
    <t>B</t>
  </si>
  <si>
    <t>Sn</t>
  </si>
  <si>
    <t>W</t>
  </si>
  <si>
    <t>Pb</t>
  </si>
  <si>
    <t>Ga</t>
  </si>
  <si>
    <t>Sr</t>
  </si>
  <si>
    <t>Y</t>
  </si>
  <si>
    <t>Zr</t>
  </si>
  <si>
    <t>Pd</t>
  </si>
  <si>
    <t>Ag</t>
  </si>
  <si>
    <t>Cd</t>
  </si>
  <si>
    <t>In</t>
  </si>
  <si>
    <t>Ba</t>
  </si>
  <si>
    <t>La</t>
  </si>
  <si>
    <t>Hf</t>
  </si>
  <si>
    <t>Ta</t>
  </si>
  <si>
    <t>Pt</t>
  </si>
  <si>
    <t>Au</t>
  </si>
  <si>
    <t>評価場所</t>
    <phoneticPr fontId="3"/>
  </si>
  <si>
    <t>&lt;0.3</t>
    <phoneticPr fontId="3"/>
  </si>
  <si>
    <t>総量</t>
  </si>
  <si>
    <t>&lt;0.3</t>
  </si>
  <si>
    <t>DEP</t>
  </si>
  <si>
    <t>&lt;0.01</t>
    <phoneticPr fontId="3"/>
  </si>
  <si>
    <t>&lt;0.03</t>
    <phoneticPr fontId="3"/>
  </si>
  <si>
    <t>DBP</t>
  </si>
  <si>
    <t>DOP</t>
  </si>
  <si>
    <t>D3</t>
  </si>
  <si>
    <t>&lt;0.03</t>
  </si>
  <si>
    <t>D4</t>
  </si>
  <si>
    <t>&lt;0.01</t>
  </si>
  <si>
    <t>D5</t>
  </si>
  <si>
    <t>D6</t>
  </si>
  <si>
    <t>D7</t>
    <phoneticPr fontId="3"/>
  </si>
  <si>
    <t>D8</t>
    <phoneticPr fontId="3"/>
  </si>
  <si>
    <t>D9</t>
    <phoneticPr fontId="3"/>
  </si>
  <si>
    <t>その他</t>
    <rPh sb="2" eb="3">
      <t>タ</t>
    </rPh>
    <phoneticPr fontId="3"/>
  </si>
  <si>
    <t>&lt;0.08</t>
    <phoneticPr fontId="3"/>
  </si>
  <si>
    <t>炭化水素</t>
    <rPh sb="0" eb="2">
      <t>タンカ</t>
    </rPh>
    <rPh sb="2" eb="4">
      <t>スイソ</t>
    </rPh>
    <phoneticPr fontId="3"/>
  </si>
  <si>
    <t>&lt;0.4</t>
  </si>
  <si>
    <t>&lt;1</t>
  </si>
  <si>
    <t>Ref</t>
    <phoneticPr fontId="3"/>
  </si>
  <si>
    <t>推移表1. ｳｴﾊ付着金属不純物濃度推移</t>
    <rPh sb="0" eb="2">
      <t>スイイ</t>
    </rPh>
    <rPh sb="2" eb="3">
      <t>ヒョウ</t>
    </rPh>
    <rPh sb="11" eb="13">
      <t>キンゾク</t>
    </rPh>
    <phoneticPr fontId="3"/>
  </si>
  <si>
    <r>
      <t>評価結果(E9atoms/cm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)</t>
    </r>
    <phoneticPr fontId="3"/>
  </si>
  <si>
    <t>採取日</t>
  </si>
  <si>
    <t>備考</t>
  </si>
  <si>
    <t>Ref</t>
    <phoneticPr fontId="14"/>
  </si>
  <si>
    <t>&lt;0.1</t>
    <phoneticPr fontId="3"/>
  </si>
  <si>
    <t>&lt;0.06</t>
  </si>
  <si>
    <t>&lt;0.04</t>
  </si>
  <si>
    <t>&lt;0.02</t>
  </si>
  <si>
    <t>&lt;0.2</t>
    <phoneticPr fontId="3"/>
  </si>
  <si>
    <t>&lt;0.05</t>
  </si>
  <si>
    <t>&lt;0.08</t>
  </si>
  <si>
    <t>&lt;0.07</t>
  </si>
  <si>
    <t>&lt;0.6</t>
    <phoneticPr fontId="3"/>
  </si>
  <si>
    <t>&lt;0.12</t>
  </si>
  <si>
    <t>&lt;0.09</t>
  </si>
  <si>
    <t>&lt;0.14</t>
  </si>
  <si>
    <t>&lt;5</t>
  </si>
  <si>
    <t>&lt;0.12</t>
    <phoneticPr fontId="3"/>
  </si>
  <si>
    <t>&lt;12</t>
  </si>
  <si>
    <t>&lt;0.1</t>
    <phoneticPr fontId="14"/>
  </si>
  <si>
    <t>&lt;0.2</t>
    <phoneticPr fontId="14"/>
  </si>
  <si>
    <t>&lt;20</t>
    <phoneticPr fontId="14"/>
  </si>
  <si>
    <t>&lt;0.1</t>
    <phoneticPr fontId="6"/>
  </si>
  <si>
    <t>&lt;0.5</t>
    <phoneticPr fontId="14"/>
  </si>
  <si>
    <t>&lt;0.3</t>
    <phoneticPr fontId="14"/>
  </si>
  <si>
    <t>&lt;0.01</t>
    <phoneticPr fontId="14"/>
  </si>
  <si>
    <t>第一処理室</t>
    <rPh sb="0" eb="2">
      <t>ダイイチ</t>
    </rPh>
    <rPh sb="2" eb="4">
      <t>ショリ</t>
    </rPh>
    <rPh sb="4" eb="5">
      <t>シツ</t>
    </rPh>
    <phoneticPr fontId="14"/>
  </si>
  <si>
    <t>ｸﾗｽ1000</t>
    <phoneticPr fontId="3"/>
  </si>
  <si>
    <t>ｸﾗｽ1000 C/R</t>
    <phoneticPr fontId="14"/>
  </si>
  <si>
    <t>&lt;0.02</t>
    <phoneticPr fontId="3"/>
  </si>
  <si>
    <t>ﾁｬﾝﾊﾞ内 CC2</t>
    <phoneticPr fontId="3"/>
  </si>
  <si>
    <t>ﾁｬﾝﾊﾞ内</t>
    <phoneticPr fontId="3"/>
  </si>
  <si>
    <t>ｸﾗｽ1000 ﾁｬﾝﾊﾞ内</t>
    <phoneticPr fontId="14"/>
  </si>
  <si>
    <t>ｸﾗｽ1000 酸・ｱﾙｶﾘ室</t>
    <rPh sb="8" eb="9">
      <t>サン</t>
    </rPh>
    <rPh sb="14" eb="15">
      <t>シツ</t>
    </rPh>
    <phoneticPr fontId="3"/>
  </si>
  <si>
    <t>加工洗浄室</t>
    <rPh sb="0" eb="2">
      <t>カコウ</t>
    </rPh>
    <rPh sb="2" eb="4">
      <t>センジョウ</t>
    </rPh>
    <rPh sb="4" eb="5">
      <t>シツ</t>
    </rPh>
    <phoneticPr fontId="16"/>
  </si>
  <si>
    <t>ｸﾗｽ10000</t>
    <phoneticPr fontId="3"/>
  </si>
  <si>
    <t>ｸﾗｽ10000 C/R</t>
    <phoneticPr fontId="14"/>
  </si>
  <si>
    <t>SUS製ｸﾘｰﾝﾍﾞﾝﾁ</t>
    <rPh sb="3" eb="4">
      <t>セイ</t>
    </rPh>
    <phoneticPr fontId="3"/>
  </si>
  <si>
    <t>樹脂製ｸﾘｰﾝﾍﾞﾝﾁ</t>
    <rPh sb="0" eb="2">
      <t>ジュシ</t>
    </rPh>
    <rPh sb="2" eb="3">
      <t>セイ</t>
    </rPh>
    <phoneticPr fontId="3"/>
  </si>
  <si>
    <t>ｸﾗｽ10000 ﾌﾞｰｽ内</t>
    <rPh sb="13" eb="14">
      <t>ナイ</t>
    </rPh>
    <phoneticPr fontId="14"/>
  </si>
  <si>
    <t>第二処理室</t>
    <rPh sb="0" eb="2">
      <t>ダイニ</t>
    </rPh>
    <rPh sb="2" eb="4">
      <t>ショリ</t>
    </rPh>
    <rPh sb="4" eb="5">
      <t>シツ</t>
    </rPh>
    <phoneticPr fontId="3"/>
  </si>
  <si>
    <t>&lt;0.7</t>
    <phoneticPr fontId="3"/>
  </si>
  <si>
    <t>ｸﾗｽ1000 C/R-2</t>
    <phoneticPr fontId="14"/>
  </si>
  <si>
    <t>新規ｸﾘｰﾝﾙｰﾑ</t>
    <rPh sb="0" eb="2">
      <t>シンキ</t>
    </rPh>
    <phoneticPr fontId="3"/>
  </si>
  <si>
    <t>ｸﾘｰﾝﾁｬﾝﾊﾞ内4-1</t>
    <rPh sb="9" eb="10">
      <t>ナイ</t>
    </rPh>
    <phoneticPr fontId="3"/>
  </si>
  <si>
    <t>ｸﾘｰﾝﾁｬﾝﾊﾞ内4-2</t>
    <rPh sb="9" eb="10">
      <t>ナイ</t>
    </rPh>
    <phoneticPr fontId="3"/>
  </si>
  <si>
    <t>ｸﾘｰﾝﾁｬﾝﾊﾞ内3-3</t>
    <rPh sb="9" eb="10">
      <t>ナイ</t>
    </rPh>
    <phoneticPr fontId="3"/>
  </si>
  <si>
    <t>SUSﾃﾞｼｹｰﾀｰ</t>
    <phoneticPr fontId="3"/>
  </si>
  <si>
    <t>&lt;0.7</t>
  </si>
  <si>
    <t>M&amp;C4ﾃﾞｼｹｰﾀｰ</t>
    <phoneticPr fontId="3"/>
  </si>
  <si>
    <t>新規ﾃﾞｼｹｰﾀｰ</t>
    <rPh sb="0" eb="2">
      <t>シンキ</t>
    </rPh>
    <phoneticPr fontId="3"/>
  </si>
  <si>
    <t>SEM室</t>
    <rPh sb="3" eb="4">
      <t>シツ</t>
    </rPh>
    <phoneticPr fontId="3"/>
  </si>
  <si>
    <t xml:space="preserve">SEM室 </t>
    <rPh sb="3" eb="4">
      <t>シツ</t>
    </rPh>
    <phoneticPr fontId="3"/>
  </si>
  <si>
    <t>ｸﾞﾛｰﾌﾞﾎﾞｯｸｽ内GB1</t>
    <rPh sb="11" eb="12">
      <t>ナイ</t>
    </rPh>
    <phoneticPr fontId="3"/>
  </si>
  <si>
    <t>推移表2.  ｳｴﾊ付着有機不純物濃度推移</t>
    <rPh sb="0" eb="2">
      <t>スイイ</t>
    </rPh>
    <rPh sb="2" eb="3">
      <t>ヒョウ</t>
    </rPh>
    <rPh sb="19" eb="21">
      <t>スイイ</t>
    </rPh>
    <phoneticPr fontId="3"/>
  </si>
  <si>
    <r>
      <t>評価結果（ng/cm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）</t>
    </r>
    <rPh sb="0" eb="2">
      <t>ヒョウカ</t>
    </rPh>
    <rPh sb="2" eb="4">
      <t>ケッカ</t>
    </rPh>
    <phoneticPr fontId="3"/>
  </si>
  <si>
    <t>採取日</t>
    <phoneticPr fontId="3"/>
  </si>
  <si>
    <t>備考</t>
    <phoneticPr fontId="3"/>
  </si>
  <si>
    <t>低沸点</t>
  </si>
  <si>
    <t>中沸点</t>
  </si>
  <si>
    <t>高沸点</t>
  </si>
  <si>
    <t>ﾌﾀﾙ酸ｴｽﾃﾙ</t>
    <phoneticPr fontId="3"/>
  </si>
  <si>
    <t>ｼﾛｷｻﾝ</t>
    <phoneticPr fontId="3"/>
  </si>
  <si>
    <t>ﾍﾞｰｽﾗｲﾝ盛上がり</t>
    <phoneticPr fontId="3"/>
  </si>
  <si>
    <t>ﾌﾀﾙ酸</t>
    <rPh sb="3" eb="4">
      <t>サン</t>
    </rPh>
    <phoneticPr fontId="3"/>
  </si>
  <si>
    <t>Ref　</t>
    <phoneticPr fontId="3"/>
  </si>
  <si>
    <t>&lt;0.001</t>
  </si>
  <si>
    <t>&lt;0.003</t>
  </si>
  <si>
    <t>&lt;0.008</t>
  </si>
  <si>
    <t>&lt;0.003</t>
    <phoneticPr fontId="3"/>
  </si>
  <si>
    <t>&lt;0.04</t>
    <phoneticPr fontId="3"/>
  </si>
  <si>
    <t>&lt;0.002</t>
    <phoneticPr fontId="3"/>
  </si>
  <si>
    <t>Ref</t>
  </si>
  <si>
    <t>&lt;0.002</t>
  </si>
  <si>
    <t>&lt;0.06</t>
    <phoneticPr fontId="3"/>
  </si>
  <si>
    <t>&lt;0.008</t>
    <phoneticPr fontId="3"/>
  </si>
  <si>
    <t>&lt;0.001</t>
    <phoneticPr fontId="3"/>
  </si>
  <si>
    <t>&lt;0.014</t>
    <phoneticPr fontId="3"/>
  </si>
  <si>
    <t>ｸﾗｽ1000 C/R</t>
    <phoneticPr fontId="3"/>
  </si>
  <si>
    <t>ｸﾗｽ1000 C/R</t>
  </si>
  <si>
    <t>&lt;0.010</t>
    <phoneticPr fontId="3"/>
  </si>
  <si>
    <t>&lt;0.004</t>
    <phoneticPr fontId="3"/>
  </si>
  <si>
    <t>&lt;0.018</t>
    <phoneticPr fontId="3"/>
  </si>
  <si>
    <t>ｸﾗｽ10000</t>
  </si>
  <si>
    <t>ｸﾗｽ10000 C/R</t>
    <phoneticPr fontId="3"/>
  </si>
  <si>
    <t>ｸﾗｽ10000 C/R</t>
  </si>
  <si>
    <t>ｸﾗｽ10000 C/R奥</t>
  </si>
  <si>
    <t>ｸﾗｽ10000 ﾌﾞｰｽ内 SUS製</t>
    <rPh sb="13" eb="14">
      <t>ナイ</t>
    </rPh>
    <rPh sb="18" eb="19">
      <t>セイ</t>
    </rPh>
    <phoneticPr fontId="3"/>
  </si>
  <si>
    <t>ｸﾗｽ10000 ﾌﾞｰｽ内 樹脂製</t>
    <rPh sb="13" eb="14">
      <t>ナイ</t>
    </rPh>
    <rPh sb="15" eb="17">
      <t>ジュシ</t>
    </rPh>
    <rPh sb="17" eb="18">
      <t>セイ</t>
    </rPh>
    <phoneticPr fontId="3"/>
  </si>
  <si>
    <t>ｸﾗｽ10000 ﾌﾞｰｽ内</t>
    <rPh sb="13" eb="14">
      <t>ナイ</t>
    </rPh>
    <phoneticPr fontId="3"/>
  </si>
  <si>
    <t>ｸﾗｽ1000 C/R-2</t>
    <phoneticPr fontId="3"/>
  </si>
  <si>
    <t>ｸﾗｽ1000 C/R-2</t>
  </si>
  <si>
    <t>&lt;0.38</t>
  </si>
  <si>
    <t>&lt;0.2</t>
    <phoneticPr fontId="3"/>
  </si>
  <si>
    <t>&lt;0.2</t>
    <phoneticPr fontId="3"/>
  </si>
  <si>
    <t>変換係数（E9atom/cm2 → ng/cm2)</t>
    <rPh sb="0" eb="2">
      <t>ヘンカン</t>
    </rPh>
    <rPh sb="2" eb="4">
      <t>ケイスウ</t>
    </rPh>
    <phoneticPr fontId="3"/>
  </si>
  <si>
    <t>Average</t>
    <phoneticPr fontId="3"/>
  </si>
  <si>
    <t>SD</t>
    <phoneticPr fontId="3"/>
  </si>
  <si>
    <t>CC2</t>
    <phoneticPr fontId="3"/>
  </si>
  <si>
    <t>&lt;0.01</t>
    <phoneticPr fontId="3"/>
  </si>
  <si>
    <t>DL Average</t>
    <phoneticPr fontId="14"/>
  </si>
  <si>
    <t>DL Ave.</t>
    <phoneticPr fontId="14"/>
  </si>
  <si>
    <t>CC4-1</t>
    <phoneticPr fontId="3"/>
  </si>
  <si>
    <t>CC4-2</t>
    <phoneticPr fontId="3"/>
  </si>
  <si>
    <t>CC3-3</t>
    <phoneticPr fontId="3"/>
  </si>
  <si>
    <t>Average</t>
    <phoneticPr fontId="3"/>
  </si>
  <si>
    <t>ng/cm2</t>
    <phoneticPr fontId="3"/>
  </si>
  <si>
    <t>ｸﾞﾛｰﾌﾞﾎﾞｯｸｽ GB6</t>
  </si>
  <si>
    <t>ｸﾞﾛｰﾌﾞﾎﾞｯｸｽ GB7</t>
  </si>
  <si>
    <t>&lt;10</t>
  </si>
  <si>
    <t>Ref　</t>
  </si>
  <si>
    <t>ﾃﾞｼｹｰﾀPSH2-6：2020年7月導入</t>
    <rPh sb="17" eb="18">
      <t>ネン</t>
    </rPh>
    <rPh sb="19" eb="20">
      <t>ガツ</t>
    </rPh>
    <rPh sb="20" eb="22">
      <t>ドウニュウ</t>
    </rPh>
    <phoneticPr fontId="3"/>
  </si>
  <si>
    <t>&lt;0.05</t>
    <phoneticPr fontId="3"/>
  </si>
  <si>
    <t>&lt;0.10</t>
    <phoneticPr fontId="3"/>
  </si>
  <si>
    <t>&lt;10</t>
    <phoneticPr fontId="3"/>
  </si>
  <si>
    <t>推移表1　雰囲気中無機不純物濃度推移（無機不純物）</t>
    <phoneticPr fontId="6"/>
  </si>
  <si>
    <r>
      <t>評価結果(ng/m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3"/>
  </si>
  <si>
    <t>陰ｲｵﾝ</t>
    <phoneticPr fontId="6"/>
  </si>
  <si>
    <t>陽ｲｵﾝ</t>
  </si>
  <si>
    <r>
      <t>Cl</t>
    </r>
    <r>
      <rPr>
        <vertAlign val="superscript"/>
        <sz val="10"/>
        <rFont val="ＭＳ 明朝"/>
        <family val="1"/>
        <charset val="128"/>
      </rPr>
      <t>-</t>
    </r>
    <phoneticPr fontId="3"/>
  </si>
  <si>
    <r>
      <t>NO</t>
    </r>
    <r>
      <rPr>
        <vertAlign val="subscript"/>
        <sz val="10"/>
        <rFont val="ＭＳ 明朝"/>
        <family val="1"/>
        <charset val="128"/>
      </rPr>
      <t>2</t>
    </r>
    <r>
      <rPr>
        <vertAlign val="superscript"/>
        <sz val="10"/>
        <rFont val="ＭＳ 明朝"/>
        <family val="1"/>
        <charset val="128"/>
      </rPr>
      <t>-</t>
    </r>
    <phoneticPr fontId="3"/>
  </si>
  <si>
    <r>
      <t>Br</t>
    </r>
    <r>
      <rPr>
        <vertAlign val="superscript"/>
        <sz val="10"/>
        <rFont val="ＭＳ 明朝"/>
        <family val="1"/>
        <charset val="128"/>
      </rPr>
      <t>-</t>
    </r>
    <phoneticPr fontId="3"/>
  </si>
  <si>
    <r>
      <t>NO</t>
    </r>
    <r>
      <rPr>
        <vertAlign val="subscript"/>
        <sz val="10"/>
        <rFont val="ＭＳ 明朝"/>
        <family val="1"/>
        <charset val="128"/>
      </rPr>
      <t>3</t>
    </r>
    <r>
      <rPr>
        <vertAlign val="superscript"/>
        <sz val="10"/>
        <rFont val="ＭＳ 明朝"/>
        <family val="1"/>
        <charset val="128"/>
      </rPr>
      <t>-</t>
    </r>
    <phoneticPr fontId="3"/>
  </si>
  <si>
    <r>
      <t>SO</t>
    </r>
    <r>
      <rPr>
        <vertAlign val="subscript"/>
        <sz val="10"/>
        <rFont val="ＭＳ 明朝"/>
        <family val="1"/>
        <charset val="128"/>
      </rPr>
      <t>4</t>
    </r>
    <r>
      <rPr>
        <vertAlign val="superscript"/>
        <sz val="10"/>
        <rFont val="ＭＳ 明朝"/>
        <family val="1"/>
        <charset val="128"/>
      </rPr>
      <t>2-</t>
    </r>
    <phoneticPr fontId="3"/>
  </si>
  <si>
    <r>
      <t>PO</t>
    </r>
    <r>
      <rPr>
        <vertAlign val="subscript"/>
        <sz val="10"/>
        <rFont val="ＭＳ 明朝"/>
        <family val="1"/>
        <charset val="128"/>
      </rPr>
      <t>4</t>
    </r>
    <r>
      <rPr>
        <vertAlign val="superscript"/>
        <sz val="10"/>
        <rFont val="ＭＳ 明朝"/>
        <family val="1"/>
        <charset val="128"/>
      </rPr>
      <t>3-</t>
    </r>
    <phoneticPr fontId="3"/>
  </si>
  <si>
    <t>F</t>
  </si>
  <si>
    <t>乳酸</t>
    <rPh sb="0" eb="2">
      <t>ニュウサン</t>
    </rPh>
    <phoneticPr fontId="6"/>
  </si>
  <si>
    <t>酢酸</t>
  </si>
  <si>
    <t>ギ酸</t>
  </si>
  <si>
    <r>
      <t>NH</t>
    </r>
    <r>
      <rPr>
        <vertAlign val="subscript"/>
        <sz val="10"/>
        <rFont val="ＭＳ 明朝"/>
        <family val="1"/>
        <charset val="128"/>
      </rPr>
      <t>4</t>
    </r>
    <r>
      <rPr>
        <vertAlign val="superscript"/>
        <sz val="10"/>
        <rFont val="ＭＳ 明朝"/>
        <family val="1"/>
        <charset val="128"/>
      </rPr>
      <t>+</t>
    </r>
    <phoneticPr fontId="3"/>
  </si>
  <si>
    <r>
      <t>CH</t>
    </r>
    <r>
      <rPr>
        <vertAlign val="sub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NH</t>
    </r>
    <r>
      <rPr>
        <vertAlign val="subscript"/>
        <sz val="10"/>
        <rFont val="ＭＳ 明朝"/>
        <family val="1"/>
        <charset val="128"/>
      </rPr>
      <t>2</t>
    </r>
    <phoneticPr fontId="6"/>
  </si>
  <si>
    <r>
      <t>(CH</t>
    </r>
    <r>
      <rPr>
        <vertAlign val="sub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r>
      <rPr>
        <vertAlign val="sub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NH</t>
    </r>
    <phoneticPr fontId="6"/>
  </si>
  <si>
    <r>
      <t>C</t>
    </r>
    <r>
      <rPr>
        <vertAlign val="subscript"/>
        <sz val="10"/>
        <rFont val="ＭＳ 明朝"/>
        <family val="1"/>
        <charset val="128"/>
      </rPr>
      <t>4</t>
    </r>
    <r>
      <rPr>
        <sz val="10"/>
        <rFont val="ＭＳ 明朝"/>
        <family val="1"/>
        <charset val="128"/>
      </rPr>
      <t>H</t>
    </r>
    <r>
      <rPr>
        <vertAlign val="subscript"/>
        <sz val="10"/>
        <rFont val="ＭＳ 明朝"/>
        <family val="1"/>
        <charset val="128"/>
      </rPr>
      <t>11</t>
    </r>
    <r>
      <rPr>
        <sz val="10"/>
        <rFont val="ＭＳ 明朝"/>
        <family val="1"/>
        <charset val="128"/>
      </rPr>
      <t>NO</t>
    </r>
    <phoneticPr fontId="6"/>
  </si>
  <si>
    <t>ﾄﾗﾍﾞﾙBlank</t>
    <phoneticPr fontId="6"/>
  </si>
  <si>
    <t>&lt;1.4</t>
  </si>
  <si>
    <t>&lt;2</t>
    <phoneticPr fontId="3"/>
  </si>
  <si>
    <t>&lt;2.1</t>
  </si>
  <si>
    <t>&lt;1.9</t>
  </si>
  <si>
    <t>&lt;3</t>
  </si>
  <si>
    <t>&lt;0.6</t>
  </si>
  <si>
    <t>&lt;1.5</t>
  </si>
  <si>
    <t>&lt;1.1</t>
  </si>
  <si>
    <t>&lt;0.9</t>
  </si>
  <si>
    <t>&lt;2</t>
  </si>
  <si>
    <t>&lt;1.0</t>
  </si>
  <si>
    <t>&lt;1.6</t>
  </si>
  <si>
    <t>&lt;1.2</t>
  </si>
  <si>
    <t>&lt;2.0</t>
  </si>
  <si>
    <t>&lt;4</t>
  </si>
  <si>
    <t>&lt;2.8</t>
  </si>
  <si>
    <t>&lt;1.7</t>
  </si>
  <si>
    <t>&lt;2.4</t>
  </si>
  <si>
    <t>&lt;2.2</t>
  </si>
  <si>
    <t>&lt;1.3</t>
  </si>
  <si>
    <t>&lt;2.3</t>
  </si>
  <si>
    <t>&lt;2.7</t>
  </si>
  <si>
    <t>&lt;2.5</t>
  </si>
  <si>
    <t>&lt;3</t>
    <phoneticPr fontId="6"/>
  </si>
  <si>
    <t>&lt;2.6</t>
  </si>
  <si>
    <t>&lt;1.8</t>
  </si>
  <si>
    <t>&lt;2.9</t>
  </si>
  <si>
    <t>&lt;6</t>
  </si>
  <si>
    <t>&lt;3.5</t>
  </si>
  <si>
    <t>&lt;5</t>
    <phoneticPr fontId="6"/>
  </si>
  <si>
    <t>&lt;3.9</t>
  </si>
  <si>
    <t>&lt;2</t>
    <phoneticPr fontId="14"/>
  </si>
  <si>
    <t>&lt;1</t>
    <phoneticPr fontId="14"/>
  </si>
  <si>
    <t>&lt;3</t>
    <phoneticPr fontId="14"/>
  </si>
  <si>
    <t>&lt;5</t>
    <phoneticPr fontId="14"/>
  </si>
  <si>
    <t>第一処理室</t>
    <rPh sb="0" eb="2">
      <t>ダイイチ</t>
    </rPh>
    <rPh sb="2" eb="4">
      <t>ショリ</t>
    </rPh>
    <rPh sb="4" eb="5">
      <t>シツ</t>
    </rPh>
    <phoneticPr fontId="3"/>
  </si>
  <si>
    <t>ｸﾗｽ1000</t>
  </si>
  <si>
    <t>試料処理室</t>
    <rPh sb="0" eb="2">
      <t>シリョウ</t>
    </rPh>
    <rPh sb="2" eb="5">
      <t>ショリシツ</t>
    </rPh>
    <phoneticPr fontId="3"/>
  </si>
  <si>
    <t>&lt;3.0</t>
  </si>
  <si>
    <t>試料処理室</t>
  </si>
  <si>
    <t>加工洗浄室</t>
    <rPh sb="0" eb="2">
      <t>カコウ</t>
    </rPh>
    <rPh sb="2" eb="4">
      <t>センジョウ</t>
    </rPh>
    <rPh sb="4" eb="5">
      <t>シツ</t>
    </rPh>
    <phoneticPr fontId="3"/>
  </si>
  <si>
    <t>加工洗浄室(下流側)</t>
    <rPh sb="0" eb="2">
      <t>カコウ</t>
    </rPh>
    <rPh sb="2" eb="4">
      <t>センジョウ</t>
    </rPh>
    <rPh sb="4" eb="5">
      <t>シツ</t>
    </rPh>
    <rPh sb="6" eb="8">
      <t>カリュウ</t>
    </rPh>
    <rPh sb="8" eb="9">
      <t>ガワ</t>
    </rPh>
    <phoneticPr fontId="3"/>
  </si>
  <si>
    <t>ｸﾗｽ10000</t>
    <phoneticPr fontId="6"/>
  </si>
  <si>
    <t>&lt;1.7</t>
    <phoneticPr fontId="6"/>
  </si>
  <si>
    <t>加工洗浄室</t>
  </si>
  <si>
    <t>第二処理室</t>
    <rPh sb="0" eb="2">
      <t>ダイニ</t>
    </rPh>
    <rPh sb="2" eb="4">
      <t>ショリ</t>
    </rPh>
    <rPh sb="4" eb="5">
      <t>シツ</t>
    </rPh>
    <phoneticPr fontId="6"/>
  </si>
  <si>
    <t>新規ｸﾘｰﾝﾙｰﾑ(旧惑星試料情報処理室)</t>
  </si>
  <si>
    <t>新規ｸﾘｰﾝﾙｰﾑ(旧惑星試料情報処理室)</t>
    <phoneticPr fontId="3"/>
  </si>
  <si>
    <t>SEM室</t>
    <rPh sb="3" eb="4">
      <t>シツ</t>
    </rPh>
    <phoneticPr fontId="6"/>
  </si>
  <si>
    <t>ｸﾗｽ1000排気</t>
    <rPh sb="7" eb="9">
      <t>ハイキ</t>
    </rPh>
    <phoneticPr fontId="3"/>
  </si>
  <si>
    <t>&lt;9</t>
  </si>
  <si>
    <t>空調機外気SA</t>
    <phoneticPr fontId="6"/>
  </si>
  <si>
    <t>評価結果(E9atoms/cm2)</t>
  </si>
  <si>
    <t>Detection Limit</t>
    <phoneticPr fontId="3"/>
  </si>
  <si>
    <t>SEM</t>
    <phoneticPr fontId="3"/>
  </si>
  <si>
    <t>2018/2H</t>
    <phoneticPr fontId="3"/>
  </si>
  <si>
    <t>2019/1H</t>
    <phoneticPr fontId="3"/>
  </si>
  <si>
    <t>2019/2H</t>
    <phoneticPr fontId="3"/>
  </si>
  <si>
    <t>2020/1H</t>
    <phoneticPr fontId="3"/>
  </si>
  <si>
    <t>2020/2H</t>
    <phoneticPr fontId="3"/>
  </si>
  <si>
    <t>2021/1H</t>
    <phoneticPr fontId="3"/>
  </si>
  <si>
    <t>2021/2H</t>
    <phoneticPr fontId="3"/>
  </si>
  <si>
    <t>2022/1H</t>
    <phoneticPr fontId="3"/>
  </si>
  <si>
    <t>Total Organic compound</t>
    <phoneticPr fontId="3"/>
  </si>
  <si>
    <t>Travel Blank_Average</t>
    <phoneticPr fontId="3"/>
  </si>
  <si>
    <t>Travel Blank_SD</t>
    <phoneticPr fontId="3"/>
  </si>
  <si>
    <t>Cl-</t>
    <phoneticPr fontId="3"/>
  </si>
  <si>
    <t>NO2-</t>
    <phoneticPr fontId="3"/>
  </si>
  <si>
    <t>NO3-</t>
    <phoneticPr fontId="3"/>
  </si>
  <si>
    <t>SO42-</t>
    <phoneticPr fontId="3"/>
  </si>
  <si>
    <t>F-</t>
    <phoneticPr fontId="3"/>
  </si>
  <si>
    <t>Lactic acid</t>
    <phoneticPr fontId="3"/>
  </si>
  <si>
    <t>Acetic acid</t>
    <phoneticPr fontId="3"/>
  </si>
  <si>
    <t>Formic acid</t>
    <phoneticPr fontId="3"/>
  </si>
  <si>
    <t>NH4+</t>
    <phoneticPr fontId="3"/>
  </si>
  <si>
    <r>
      <rPr>
        <sz val="9"/>
        <rFont val="ＭＳ Ｐゴシック"/>
        <family val="3"/>
        <charset val="128"/>
      </rPr>
      <t>※低沸点、中沸点、高沸点で</t>
    </r>
    <r>
      <rPr>
        <sz val="9"/>
        <rFont val="Times New Roman"/>
        <family val="1"/>
      </rPr>
      <t>DL</t>
    </r>
    <r>
      <rPr>
        <sz val="9"/>
        <rFont val="ＭＳ Ｐゴシック"/>
        <family val="3"/>
        <charset val="128"/>
      </rPr>
      <t>がそれぞれ</t>
    </r>
    <r>
      <rPr>
        <sz val="9"/>
        <rFont val="Times New Roman"/>
        <family val="1"/>
      </rPr>
      <t>0.01 ng/cm2</t>
    </r>
    <r>
      <rPr>
        <sz val="9"/>
        <rFont val="ＭＳ Ｐゴシック"/>
        <family val="3"/>
        <charset val="128"/>
      </rPr>
      <t>として総量の</t>
    </r>
    <r>
      <rPr>
        <sz val="9"/>
        <rFont val="Times New Roman"/>
        <family val="3"/>
      </rPr>
      <t>D</t>
    </r>
    <r>
      <rPr>
        <sz val="9"/>
        <rFont val="Times New Roman"/>
        <family val="1"/>
      </rPr>
      <t>L</t>
    </r>
    <r>
      <rPr>
        <sz val="9"/>
        <rFont val="ＭＳ Ｐゴシック"/>
        <family val="3"/>
        <charset val="128"/>
      </rPr>
      <t>を</t>
    </r>
    <r>
      <rPr>
        <sz val="9"/>
        <rFont val="Times New Roman"/>
        <family val="1"/>
      </rPr>
      <t>0.03 ng/cm2</t>
    </r>
    <r>
      <rPr>
        <sz val="9"/>
        <rFont val="ＭＳ Ｐゴシック"/>
        <family val="3"/>
        <charset val="128"/>
      </rPr>
      <t>とした。</t>
    </r>
    <rPh sb="1" eb="4">
      <t>テイフッテン</t>
    </rPh>
    <rPh sb="5" eb="8">
      <t>チュウフッテン</t>
    </rPh>
    <rPh sb="9" eb="12">
      <t>コウフッテン</t>
    </rPh>
    <rPh sb="34" eb="36">
      <t>ソウリョウ</t>
    </rPh>
    <phoneticPr fontId="3"/>
  </si>
  <si>
    <t>Br-</t>
    <phoneticPr fontId="3"/>
  </si>
  <si>
    <t>CH3NH2</t>
    <phoneticPr fontId="3"/>
  </si>
  <si>
    <t>(CH3)2NH</t>
    <phoneticPr fontId="3"/>
  </si>
  <si>
    <t>C4H11NO</t>
    <phoneticPr fontId="3"/>
  </si>
  <si>
    <r>
      <rPr>
        <sz val="9"/>
        <rFont val="ＭＳ Ｐ明朝"/>
        <family val="1"/>
        <charset val="128"/>
      </rPr>
      <t>※</t>
    </r>
    <r>
      <rPr>
        <sz val="9"/>
        <rFont val="Times New Roman"/>
        <family val="1"/>
      </rPr>
      <t>2018</t>
    </r>
    <r>
      <rPr>
        <sz val="9"/>
        <rFont val="ＭＳ Ｐゴシック"/>
        <family val="3"/>
        <charset val="128"/>
      </rPr>
      <t>年</t>
    </r>
    <r>
      <rPr>
        <sz val="9"/>
        <rFont val="Times New Roman"/>
        <family val="1"/>
      </rPr>
      <t>11</t>
    </r>
    <r>
      <rPr>
        <sz val="9"/>
        <rFont val="ＭＳ Ｐゴシック"/>
        <family val="3"/>
        <charset val="128"/>
      </rPr>
      <t>月より有機分析の手法が変更となったため、変更前のデータは採用していない。</t>
    </r>
    <rPh sb="5" eb="6">
      <t>ネン</t>
    </rPh>
    <rPh sb="8" eb="9">
      <t>ガツ</t>
    </rPh>
    <rPh sb="11" eb="15">
      <t>ユウキブンセキ</t>
    </rPh>
    <rPh sb="16" eb="18">
      <t>シュホウ</t>
    </rPh>
    <rPh sb="19" eb="21">
      <t>ヘンコウ</t>
    </rPh>
    <rPh sb="28" eb="30">
      <t>ヘンコウ</t>
    </rPh>
    <rPh sb="30" eb="31">
      <t>マエ</t>
    </rPh>
    <rPh sb="36" eb="38">
      <t>サイヨウ</t>
    </rPh>
    <phoneticPr fontId="3"/>
  </si>
  <si>
    <t>過去のデータすべてでDL以下のためグラフは作成していない。</t>
    <rPh sb="0" eb="2">
      <t>カコ</t>
    </rPh>
    <rPh sb="12" eb="14">
      <t>イカ</t>
    </rPh>
    <rPh sb="21" eb="23">
      <t>サクセイ</t>
    </rPh>
    <phoneticPr fontId="3"/>
  </si>
  <si>
    <t>※DL値はDL以下だった場合にのみ表記されており、DL以下のものがない場合はDLは不明</t>
    <rPh sb="3" eb="4">
      <t>チ</t>
    </rPh>
    <rPh sb="7" eb="9">
      <t>イカ</t>
    </rPh>
    <rPh sb="12" eb="14">
      <t>バアイ</t>
    </rPh>
    <rPh sb="17" eb="19">
      <t>ヒョウキ</t>
    </rPh>
    <rPh sb="27" eb="29">
      <t>イカ</t>
    </rPh>
    <rPh sb="35" eb="37">
      <t>バアイ</t>
    </rPh>
    <rPh sb="41" eb="43">
      <t>フメイ</t>
    </rPh>
    <phoneticPr fontId="3"/>
  </si>
  <si>
    <t>※Detection Limitとしているが、もしかしたら定量下限の方がニュアンスが近いかもしれない。</t>
    <rPh sb="29" eb="33">
      <t>テイリョウカゲン</t>
    </rPh>
    <rPh sb="34" eb="35">
      <t>ホウ</t>
    </rPh>
    <rPh sb="42" eb="43">
      <t>チカ</t>
    </rPh>
    <phoneticPr fontId="3"/>
  </si>
  <si>
    <r>
      <t>Travel blank (ng/m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3"/>
  </si>
  <si>
    <r>
      <t>Detection limit (ng/m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)</t>
    </r>
    <phoneticPr fontId="3"/>
  </si>
  <si>
    <t>Detection Limit (Average)</t>
    <phoneticPr fontId="3"/>
  </si>
  <si>
    <t>SEM室</t>
  </si>
  <si>
    <t>ng/m3</t>
    <phoneticPr fontId="3"/>
  </si>
  <si>
    <t>PO43-</t>
    <phoneticPr fontId="3"/>
  </si>
  <si>
    <t>DL以下</t>
    <rPh sb="2" eb="4">
      <t>イカ</t>
    </rPh>
    <phoneticPr fontId="3"/>
  </si>
  <si>
    <t>E9atoms/cm2</t>
  </si>
  <si>
    <t>Raw data_Inorganic compound</t>
  </si>
  <si>
    <t>Raw data_Inorganic compound</t>
    <phoneticPr fontId="3"/>
  </si>
  <si>
    <t>2021/1H</t>
  </si>
  <si>
    <t>Pb</t>
    <phoneticPr fontId="3"/>
  </si>
  <si>
    <t>Sr</t>
    <phoneticPr fontId="3"/>
  </si>
  <si>
    <t>Ba</t>
    <phoneticPr fontId="3"/>
  </si>
  <si>
    <t>2018/2H</t>
  </si>
  <si>
    <t>2019/1H</t>
  </si>
  <si>
    <t>2019/2H</t>
  </si>
  <si>
    <t>2020/1H</t>
  </si>
  <si>
    <t>2020/2H</t>
  </si>
  <si>
    <t>2021/2H</t>
  </si>
  <si>
    <t>2022/1H</t>
  </si>
  <si>
    <t>CC4-1</t>
  </si>
  <si>
    <t>CC4-2</t>
  </si>
  <si>
    <t>CC3-3</t>
  </si>
  <si>
    <t>CC2</t>
  </si>
  <si>
    <t>SEM</t>
  </si>
  <si>
    <t>Travel Blank_Average</t>
  </si>
  <si>
    <t>Travel Blank_SD</t>
  </si>
  <si>
    <t>Detection Limit (Average)</t>
  </si>
  <si>
    <t>Cl-</t>
  </si>
  <si>
    <t>ng/m3</t>
  </si>
  <si>
    <t>NO2-</t>
  </si>
  <si>
    <t>Detection Limit</t>
  </si>
  <si>
    <t>NO3-</t>
  </si>
  <si>
    <t>SO42-</t>
  </si>
  <si>
    <t>F-</t>
  </si>
  <si>
    <t>Lactic acid</t>
  </si>
  <si>
    <t>Acetic acid</t>
  </si>
  <si>
    <t>Formic acid</t>
  </si>
  <si>
    <t>NH4+</t>
  </si>
  <si>
    <t>Br-</t>
  </si>
  <si>
    <t>PO43-</t>
  </si>
  <si>
    <t>CH3NH2</t>
  </si>
  <si>
    <t>(CH3)2NH</t>
  </si>
  <si>
    <t>C4H11NO</t>
  </si>
  <si>
    <t>※DL以下のデータは0を入力、データがない期間は空欄とした。</t>
    <rPh sb="3" eb="5">
      <t>イカ</t>
    </rPh>
    <rPh sb="12" eb="14">
      <t>ニュウリョク</t>
    </rPh>
    <rPh sb="21" eb="23">
      <t>キカン</t>
    </rPh>
    <rPh sb="24" eb="26">
      <t>クウラン</t>
    </rPh>
    <phoneticPr fontId="3"/>
  </si>
  <si>
    <r>
      <t>ng/m</t>
    </r>
    <r>
      <rPr>
        <vertAlign val="superscript"/>
        <sz val="11"/>
        <rFont val="Times New Roman"/>
        <family val="1"/>
      </rPr>
      <t>3</t>
    </r>
    <phoneticPr fontId="3"/>
  </si>
  <si>
    <r>
      <t>ng/cm</t>
    </r>
    <r>
      <rPr>
        <vertAlign val="superscript"/>
        <sz val="11"/>
        <rFont val="Times New Roman"/>
        <family val="1"/>
      </rPr>
      <t>2</t>
    </r>
    <phoneticPr fontId="3"/>
  </si>
  <si>
    <t>HY2  Room</t>
    <phoneticPr fontId="3"/>
  </si>
  <si>
    <t>HY1 Room</t>
    <phoneticPr fontId="3"/>
  </si>
  <si>
    <t>HY2 Room</t>
    <phoneticPr fontId="3"/>
  </si>
  <si>
    <t>FY2018 - 2nd H</t>
    <phoneticPr fontId="3"/>
  </si>
  <si>
    <t>FY2019 - 1st H</t>
    <phoneticPr fontId="3"/>
  </si>
  <si>
    <t>FY2019 - 2nd H</t>
    <phoneticPr fontId="3"/>
  </si>
  <si>
    <t>FY2020 - 1st H</t>
    <phoneticPr fontId="3"/>
  </si>
  <si>
    <t>FY2020 - 2nd H</t>
    <phoneticPr fontId="3"/>
  </si>
  <si>
    <t>FY2021 - 1st H</t>
    <phoneticPr fontId="3"/>
  </si>
  <si>
    <t>FY2021 - 2nd H</t>
    <phoneticPr fontId="3"/>
  </si>
  <si>
    <t>FY2022 - 1st H</t>
    <phoneticPr fontId="3"/>
  </si>
  <si>
    <r>
      <t>E</t>
    </r>
    <r>
      <rPr>
        <vertAlign val="superscript"/>
        <sz val="11"/>
        <rFont val="Calibri"/>
        <family val="2"/>
      </rPr>
      <t>9</t>
    </r>
    <r>
      <rPr>
        <sz val="11"/>
        <rFont val="Calibri"/>
        <family val="2"/>
      </rPr>
      <t>atoms/cm</t>
    </r>
    <r>
      <rPr>
        <vertAlign val="superscript"/>
        <sz val="11"/>
        <rFont val="Calibri"/>
        <family val="2"/>
      </rPr>
      <t>2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</si>
</sst>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.000"/>
    <numFmt numFmtId="178" formatCode="0.0000"/>
    <numFmt numFmtId="179" formatCode="0.00_);[Red]\(0.00\)"/>
    <numFmt numFmtId="180" formatCode="yyyy/m/d;@"/>
    <numFmt numFmtId="181" formatCode="0.00000"/>
    <numFmt numFmtId="182" formatCode="m/d;@"/>
    <numFmt numFmtId="183" formatCode="0.000000"/>
    <numFmt numFmtId="184" formatCode="#,##0.0;[Red]\-#,##0.0"/>
    <numFmt numFmtId="185" formatCode="0.0.E+00"/>
    <numFmt numFmtId="186" formatCode="0.0E+00"/>
    <numFmt numFmtId="187" formatCode="#,##0.0"/>
    <numFmt numFmtId="188" formatCode="#,##0.0_);[Red]\(#,##0.0\)"/>
    <numFmt numFmtId="189" formatCode="#,##0_);[Red]\(#,##0\)"/>
    <numFmt numFmtId="190" formatCode="0_);[Red]\(0\)"/>
    <numFmt numFmtId="191" formatCode="0.0_);[Red]\(0.0\)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明朝"/>
      <family val="1"/>
      <charset val="128"/>
    </font>
    <font>
      <sz val="12"/>
      <name val="Osaka"/>
      <family val="3"/>
      <charset val="128"/>
    </font>
    <font>
      <sz val="11"/>
      <color indexed="9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9"/>
      <name val="中ゴシック体"/>
      <family val="3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3"/>
    </font>
    <font>
      <sz val="9"/>
      <name val="Times New Roman"/>
      <family val="3"/>
      <charset val="128"/>
    </font>
    <font>
      <sz val="9"/>
      <name val="Times New Roman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Times New Roman"/>
      <family val="1"/>
    </font>
    <font>
      <sz val="11"/>
      <name val="Calibri"/>
      <family val="2"/>
    </font>
    <font>
      <sz val="10"/>
      <name val="Calibri"/>
      <family val="2"/>
    </font>
    <font>
      <vertAlign val="superscript"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2EFDA"/>
        <bgColor rgb="FF000000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572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179" fontId="4" fillId="0" borderId="0" xfId="0" applyNumberFormat="1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176" fontId="5" fillId="0" borderId="43" xfId="2" applyNumberFormat="1" applyFont="1" applyBorder="1" applyAlignment="1">
      <alignment horizontal="center" vertical="center" shrinkToFit="1"/>
    </xf>
    <xf numFmtId="176" fontId="5" fillId="0" borderId="28" xfId="2" applyNumberFormat="1" applyFont="1" applyBorder="1" applyAlignment="1">
      <alignment horizontal="center" vertical="center" shrinkToFit="1"/>
    </xf>
    <xf numFmtId="2" fontId="5" fillId="0" borderId="28" xfId="2" applyNumberFormat="1" applyFont="1" applyBorder="1" applyAlignment="1">
      <alignment horizontal="center" vertical="center" shrinkToFit="1"/>
    </xf>
    <xf numFmtId="1" fontId="5" fillId="0" borderId="28" xfId="2" applyNumberFormat="1" applyFont="1" applyBorder="1" applyAlignment="1">
      <alignment horizontal="center" vertical="center" shrinkToFit="1"/>
    </xf>
    <xf numFmtId="2" fontId="5" fillId="0" borderId="44" xfId="2" applyNumberFormat="1" applyFont="1" applyBorder="1" applyAlignment="1">
      <alignment horizontal="center" vertical="center" shrinkToFit="1"/>
    </xf>
    <xf numFmtId="14" fontId="5" fillId="0" borderId="56" xfId="0" applyNumberFormat="1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/>
    </xf>
    <xf numFmtId="2" fontId="5" fillId="2" borderId="30" xfId="0" applyNumberFormat="1" applyFont="1" applyFill="1" applyBorder="1" applyAlignment="1">
      <alignment horizontal="right" vertical="center" shrinkToFit="1"/>
    </xf>
    <xf numFmtId="0" fontId="5" fillId="3" borderId="5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2" fontId="5" fillId="3" borderId="20" xfId="0" applyNumberFormat="1" applyFont="1" applyFill="1" applyBorder="1" applyAlignment="1">
      <alignment horizontal="right" vertical="center" shrinkToFit="1"/>
    </xf>
    <xf numFmtId="0" fontId="5" fillId="3" borderId="3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50" xfId="0" applyFont="1" applyBorder="1" applyAlignment="1">
      <alignment horizontal="left" vertical="center"/>
    </xf>
    <xf numFmtId="0" fontId="5" fillId="0" borderId="3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38" fontId="5" fillId="0" borderId="30" xfId="1" applyFont="1" applyFill="1" applyBorder="1" applyAlignment="1">
      <alignment horizontal="right" vertical="center" shrinkToFit="1"/>
    </xf>
    <xf numFmtId="38" fontId="5" fillId="0" borderId="47" xfId="1" applyFont="1" applyFill="1" applyBorder="1" applyAlignment="1">
      <alignment horizontal="right" vertical="center" shrinkToFit="1"/>
    </xf>
    <xf numFmtId="0" fontId="5" fillId="3" borderId="21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54" xfId="0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13" xfId="0" applyFont="1" applyFill="1" applyBorder="1"/>
    <xf numFmtId="0" fontId="4" fillId="3" borderId="5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176" fontId="5" fillId="3" borderId="36" xfId="0" applyNumberFormat="1" applyFont="1" applyFill="1" applyBorder="1" applyAlignment="1">
      <alignment horizontal="right" vertical="center" shrinkToFit="1"/>
    </xf>
    <xf numFmtId="176" fontId="5" fillId="3" borderId="43" xfId="0" applyNumberFormat="1" applyFont="1" applyFill="1" applyBorder="1" applyAlignment="1">
      <alignment horizontal="right" vertical="center" shrinkToFit="1"/>
    </xf>
    <xf numFmtId="2" fontId="5" fillId="3" borderId="43" xfId="0" applyNumberFormat="1" applyFont="1" applyFill="1" applyBorder="1" applyAlignment="1">
      <alignment horizontal="right" vertical="center" shrinkToFit="1"/>
    </xf>
    <xf numFmtId="2" fontId="5" fillId="3" borderId="5" xfId="0" applyNumberFormat="1" applyFont="1" applyFill="1" applyBorder="1" applyAlignment="1">
      <alignment horizontal="right" vertical="center" shrinkToFit="1"/>
    </xf>
    <xf numFmtId="2" fontId="5" fillId="3" borderId="28" xfId="0" applyNumberFormat="1" applyFont="1" applyFill="1" applyBorder="1" applyAlignment="1">
      <alignment horizontal="right" vertical="center" shrinkToFit="1"/>
    </xf>
    <xf numFmtId="2" fontId="5" fillId="3" borderId="44" xfId="0" applyNumberFormat="1" applyFont="1" applyFill="1" applyBorder="1" applyAlignment="1">
      <alignment horizontal="right" vertical="center" shrinkToFit="1"/>
    </xf>
    <xf numFmtId="14" fontId="9" fillId="3" borderId="56" xfId="0" applyNumberFormat="1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5" fillId="0" borderId="38" xfId="0" applyFont="1" applyBorder="1" applyAlignment="1">
      <alignment horizontal="center" vertical="center"/>
    </xf>
    <xf numFmtId="176" fontId="5" fillId="0" borderId="57" xfId="0" applyNumberFormat="1" applyFont="1" applyBorder="1" applyAlignment="1">
      <alignment horizontal="right" vertical="center" shrinkToFit="1"/>
    </xf>
    <xf numFmtId="176" fontId="5" fillId="0" borderId="20" xfId="2" applyNumberFormat="1" applyFont="1" applyBorder="1" applyAlignment="1">
      <alignment horizontal="right" vertical="center" shrinkToFit="1"/>
    </xf>
    <xf numFmtId="2" fontId="5" fillId="0" borderId="20" xfId="2" applyNumberFormat="1" applyFont="1" applyBorder="1" applyAlignment="1">
      <alignment horizontal="right" vertical="center" shrinkToFit="1"/>
    </xf>
    <xf numFmtId="2" fontId="5" fillId="0" borderId="20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2" fontId="5" fillId="0" borderId="30" xfId="0" applyNumberFormat="1" applyFont="1" applyBorder="1" applyAlignment="1">
      <alignment horizontal="right" vertical="center" shrinkToFit="1"/>
    </xf>
    <xf numFmtId="1" fontId="5" fillId="0" borderId="20" xfId="2" applyNumberFormat="1" applyFont="1" applyBorder="1" applyAlignment="1">
      <alignment horizontal="right" vertical="center" shrinkToFit="1"/>
    </xf>
    <xf numFmtId="2" fontId="5" fillId="0" borderId="18" xfId="2" applyNumberFormat="1" applyFont="1" applyBorder="1" applyAlignment="1">
      <alignment horizontal="right" vertical="center" shrinkToFit="1"/>
    </xf>
    <xf numFmtId="14" fontId="5" fillId="0" borderId="31" xfId="0" applyNumberFormat="1" applyFont="1" applyBorder="1" applyAlignment="1">
      <alignment horizontal="center" vertical="center" shrinkToFit="1"/>
    </xf>
    <xf numFmtId="1" fontId="5" fillId="0" borderId="47" xfId="0" applyNumberFormat="1" applyFont="1" applyBorder="1" applyAlignment="1">
      <alignment horizontal="right" vertical="center" shrinkToFit="1"/>
    </xf>
    <xf numFmtId="1" fontId="5" fillId="0" borderId="30" xfId="0" applyNumberFormat="1" applyFont="1" applyBorder="1" applyAlignment="1">
      <alignment horizontal="right" vertical="center" shrinkToFit="1"/>
    </xf>
    <xf numFmtId="2" fontId="5" fillId="0" borderId="46" xfId="0" applyNumberFormat="1" applyFont="1" applyBorder="1" applyAlignment="1">
      <alignment horizontal="right" vertical="center" shrinkToFit="1"/>
    </xf>
    <xf numFmtId="0" fontId="5" fillId="0" borderId="57" xfId="0" applyFont="1" applyBorder="1" applyAlignment="1">
      <alignment horizontal="left" vertical="center"/>
    </xf>
    <xf numFmtId="176" fontId="5" fillId="0" borderId="47" xfId="0" applyNumberFormat="1" applyFont="1" applyBorder="1" applyAlignment="1">
      <alignment horizontal="right" vertical="center" shrinkToFit="1"/>
    </xf>
    <xf numFmtId="176" fontId="5" fillId="0" borderId="20" xfId="0" applyNumberFormat="1" applyFont="1" applyBorder="1" applyAlignment="1">
      <alignment horizontal="right" vertical="center" shrinkToFit="1"/>
    </xf>
    <xf numFmtId="2" fontId="5" fillId="0" borderId="37" xfId="0" applyNumberFormat="1" applyFont="1" applyBorder="1" applyAlignment="1">
      <alignment horizontal="right" vertical="center" shrinkToFit="1"/>
    </xf>
    <xf numFmtId="177" fontId="5" fillId="0" borderId="37" xfId="0" applyNumberFormat="1" applyFont="1" applyBorder="1" applyAlignment="1">
      <alignment horizontal="right" vertical="center" shrinkToFit="1"/>
    </xf>
    <xf numFmtId="177" fontId="5" fillId="0" borderId="1" xfId="0" applyNumberFormat="1" applyFont="1" applyBorder="1" applyAlignment="1">
      <alignment horizontal="right" vertical="center" shrinkToFit="1"/>
    </xf>
    <xf numFmtId="177" fontId="5" fillId="0" borderId="20" xfId="0" applyNumberFormat="1" applyFont="1" applyBorder="1" applyAlignment="1">
      <alignment horizontal="right" vertical="center" shrinkToFit="1"/>
    </xf>
    <xf numFmtId="2" fontId="5" fillId="0" borderId="18" xfId="0" applyNumberFormat="1" applyFont="1" applyBorder="1" applyAlignment="1">
      <alignment horizontal="right" vertical="center" shrinkToFit="1"/>
    </xf>
    <xf numFmtId="14" fontId="9" fillId="0" borderId="31" xfId="0" applyNumberFormat="1" applyFont="1" applyBorder="1" applyAlignment="1">
      <alignment horizontal="center" vertical="center" shrinkToFit="1"/>
    </xf>
    <xf numFmtId="177" fontId="5" fillId="0" borderId="30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5" fillId="0" borderId="50" xfId="0" applyFont="1" applyBorder="1" applyAlignment="1">
      <alignment vertical="center"/>
    </xf>
    <xf numFmtId="176" fontId="5" fillId="0" borderId="37" xfId="0" applyNumberFormat="1" applyFont="1" applyBorder="1" applyAlignment="1">
      <alignment horizontal="right" vertical="center" shrinkToFit="1"/>
    </xf>
    <xf numFmtId="180" fontId="5" fillId="0" borderId="21" xfId="3" applyNumberFormat="1" applyFont="1" applyBorder="1" applyAlignment="1">
      <alignment horizontal="center" vertical="center" shrinkToFit="1"/>
    </xf>
    <xf numFmtId="185" fontId="5" fillId="0" borderId="0" xfId="0" applyNumberFormat="1" applyFont="1" applyAlignment="1">
      <alignment vertical="center"/>
    </xf>
    <xf numFmtId="2" fontId="5" fillId="5" borderId="46" xfId="0" applyNumberFormat="1" applyFont="1" applyFill="1" applyBorder="1" applyAlignment="1">
      <alignment horizontal="right" vertical="center" shrinkToFit="1"/>
    </xf>
    <xf numFmtId="2" fontId="5" fillId="5" borderId="30" xfId="0" applyNumberFormat="1" applyFont="1" applyFill="1" applyBorder="1" applyAlignment="1">
      <alignment horizontal="right" vertical="center" shrinkToFit="1"/>
    </xf>
    <xf numFmtId="176" fontId="5" fillId="5" borderId="30" xfId="0" applyNumberFormat="1" applyFont="1" applyFill="1" applyBorder="1" applyAlignment="1">
      <alignment horizontal="right" vertical="center" shrinkToFit="1"/>
    </xf>
    <xf numFmtId="2" fontId="5" fillId="4" borderId="30" xfId="0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2" fontId="5" fillId="0" borderId="0" xfId="0" applyNumberFormat="1" applyFont="1" applyAlignment="1">
      <alignment horizontal="right" vertical="center" shrinkToFit="1"/>
    </xf>
    <xf numFmtId="0" fontId="5" fillId="3" borderId="3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48" xfId="0" applyFont="1" applyFill="1" applyBorder="1" applyAlignment="1">
      <alignment vertical="center"/>
    </xf>
    <xf numFmtId="0" fontId="5" fillId="3" borderId="58" xfId="0" applyFont="1" applyFill="1" applyBorder="1" applyAlignment="1">
      <alignment horizontal="center" vertical="center"/>
    </xf>
    <xf numFmtId="0" fontId="5" fillId="0" borderId="57" xfId="0" applyFont="1" applyBorder="1" applyAlignment="1">
      <alignment vertical="center"/>
    </xf>
    <xf numFmtId="14" fontId="9" fillId="0" borderId="21" xfId="0" applyNumberFormat="1" applyFont="1" applyBorder="1" applyAlignment="1">
      <alignment horizontal="center" vertical="center" shrinkToFit="1"/>
    </xf>
    <xf numFmtId="178" fontId="5" fillId="0" borderId="30" xfId="0" applyNumberFormat="1" applyFont="1" applyBorder="1" applyAlignment="1">
      <alignment horizontal="right" vertical="center" shrinkToFit="1"/>
    </xf>
    <xf numFmtId="181" fontId="5" fillId="0" borderId="30" xfId="0" applyNumberFormat="1" applyFont="1" applyBorder="1" applyAlignment="1">
      <alignment horizontal="right" vertical="center" shrinkToFit="1"/>
    </xf>
    <xf numFmtId="180" fontId="9" fillId="0" borderId="31" xfId="0" applyNumberFormat="1" applyFont="1" applyBorder="1" applyAlignment="1">
      <alignment horizontal="center" vertical="center" shrinkToFit="1"/>
    </xf>
    <xf numFmtId="182" fontId="9" fillId="0" borderId="31" xfId="0" applyNumberFormat="1" applyFont="1" applyBorder="1" applyAlignment="1">
      <alignment horizontal="center" vertical="center" shrinkToFit="1"/>
    </xf>
    <xf numFmtId="176" fontId="5" fillId="0" borderId="46" xfId="0" applyNumberFormat="1" applyFont="1" applyBorder="1" applyAlignment="1">
      <alignment horizontal="right" vertical="center" shrinkToFit="1"/>
    </xf>
    <xf numFmtId="1" fontId="5" fillId="0" borderId="46" xfId="0" applyNumberFormat="1" applyFont="1" applyBorder="1" applyAlignment="1">
      <alignment horizontal="right" vertical="center" shrinkToFit="1"/>
    </xf>
    <xf numFmtId="183" fontId="5" fillId="0" borderId="30" xfId="0" applyNumberFormat="1" applyFont="1" applyBorder="1" applyAlignment="1">
      <alignment horizontal="right" vertical="center" shrinkToFit="1"/>
    </xf>
    <xf numFmtId="177" fontId="5" fillId="0" borderId="46" xfId="0" applyNumberFormat="1" applyFont="1" applyBorder="1" applyAlignment="1">
      <alignment horizontal="right" vertical="center" shrinkToFit="1"/>
    </xf>
    <xf numFmtId="0" fontId="9" fillId="0" borderId="48" xfId="0" applyFont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9" fillId="0" borderId="53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62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right" vertical="center" shrinkToFit="1"/>
    </xf>
    <xf numFmtId="177" fontId="5" fillId="0" borderId="26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 shrinkToFit="1"/>
    </xf>
    <xf numFmtId="2" fontId="5" fillId="0" borderId="17" xfId="0" applyNumberFormat="1" applyFont="1" applyBorder="1" applyAlignment="1">
      <alignment horizontal="right" vertical="center" shrinkToFit="1"/>
    </xf>
    <xf numFmtId="14" fontId="9" fillId="0" borderId="24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right" vertical="center" shrinkToFit="1"/>
    </xf>
    <xf numFmtId="14" fontId="9" fillId="0" borderId="10" xfId="0" applyNumberFormat="1" applyFont="1" applyBorder="1" applyAlignment="1">
      <alignment horizontal="center" vertical="center" shrinkToFit="1"/>
    </xf>
    <xf numFmtId="2" fontId="5" fillId="0" borderId="19" xfId="0" applyNumberFormat="1" applyFont="1" applyBorder="1" applyAlignment="1">
      <alignment horizontal="right" vertical="center" shrinkToFit="1"/>
    </xf>
    <xf numFmtId="177" fontId="5" fillId="0" borderId="18" xfId="0" applyNumberFormat="1" applyFont="1" applyBorder="1" applyAlignment="1">
      <alignment horizontal="right" vertical="center" shrinkToFit="1"/>
    </xf>
    <xf numFmtId="2" fontId="5" fillId="0" borderId="47" xfId="0" applyNumberFormat="1" applyFont="1" applyBorder="1" applyAlignment="1">
      <alignment horizontal="right" vertical="center" shrinkToFit="1"/>
    </xf>
    <xf numFmtId="177" fontId="5" fillId="0" borderId="47" xfId="0" applyNumberFormat="1" applyFont="1" applyBorder="1" applyAlignment="1">
      <alignment horizontal="right" vertical="center" shrinkToFit="1"/>
    </xf>
    <xf numFmtId="0" fontId="5" fillId="0" borderId="59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176" fontId="5" fillId="0" borderId="25" xfId="0" applyNumberFormat="1" applyFont="1" applyBorder="1" applyAlignment="1">
      <alignment horizontal="right" vertical="center" shrinkToFit="1"/>
    </xf>
    <xf numFmtId="176" fontId="5" fillId="0" borderId="40" xfId="0" applyNumberFormat="1" applyFont="1" applyBorder="1" applyAlignment="1">
      <alignment horizontal="right" vertical="center" shrinkToFit="1"/>
    </xf>
    <xf numFmtId="2" fontId="5" fillId="0" borderId="40" xfId="0" applyNumberFormat="1" applyFont="1" applyBorder="1" applyAlignment="1">
      <alignment horizontal="right" vertical="center" shrinkToFit="1"/>
    </xf>
    <xf numFmtId="2" fontId="5" fillId="0" borderId="15" xfId="0" applyNumberFormat="1" applyFont="1" applyBorder="1" applyAlignment="1">
      <alignment horizontal="right" vertical="center" shrinkToFit="1"/>
    </xf>
    <xf numFmtId="2" fontId="5" fillId="0" borderId="41" xfId="0" applyNumberFormat="1" applyFont="1" applyBorder="1" applyAlignment="1">
      <alignment horizontal="right" vertical="center" shrinkToFit="1"/>
    </xf>
    <xf numFmtId="14" fontId="9" fillId="0" borderId="16" xfId="0" applyNumberFormat="1" applyFont="1" applyBorder="1" applyAlignment="1">
      <alignment horizontal="center" vertical="center" shrinkToFit="1"/>
    </xf>
    <xf numFmtId="14" fontId="9" fillId="3" borderId="0" xfId="0" applyNumberFormat="1" applyFont="1" applyFill="1" applyAlignment="1">
      <alignment horizontal="center" vertical="center" shrinkToFit="1"/>
    </xf>
    <xf numFmtId="176" fontId="5" fillId="3" borderId="0" xfId="6" applyNumberFormat="1" applyFont="1" applyFill="1" applyAlignment="1">
      <alignment horizontal="right" vertical="center" shrinkToFit="1"/>
    </xf>
    <xf numFmtId="2" fontId="5" fillId="3" borderId="0" xfId="6" applyNumberFormat="1" applyFont="1" applyFill="1" applyAlignment="1">
      <alignment horizontal="right" vertical="center" shrinkToFit="1"/>
    </xf>
    <xf numFmtId="1" fontId="5" fillId="3" borderId="0" xfId="6" applyNumberFormat="1" applyFont="1" applyFill="1" applyAlignment="1">
      <alignment horizontal="right"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2" fontId="5" fillId="0" borderId="29" xfId="0" applyNumberFormat="1" applyFont="1" applyBorder="1" applyAlignment="1">
      <alignment horizontal="right" vertical="center" shrinkToFit="1"/>
    </xf>
    <xf numFmtId="14" fontId="5" fillId="0" borderId="21" xfId="0" applyNumberFormat="1" applyFont="1" applyBorder="1" applyAlignment="1">
      <alignment horizontal="center" vertical="center" shrinkToFit="1"/>
    </xf>
    <xf numFmtId="1" fontId="5" fillId="0" borderId="20" xfId="0" applyNumberFormat="1" applyFont="1" applyBorder="1" applyAlignment="1">
      <alignment horizontal="right" vertical="center" shrinkToFit="1"/>
    </xf>
    <xf numFmtId="176" fontId="5" fillId="0" borderId="8" xfId="0" applyNumberFormat="1" applyFont="1" applyBorder="1" applyAlignment="1">
      <alignment horizontal="right" vertical="center" shrinkToFit="1"/>
    </xf>
    <xf numFmtId="2" fontId="5" fillId="0" borderId="30" xfId="4" applyNumberFormat="1" applyFont="1" applyBorder="1" applyAlignment="1">
      <alignment horizontal="right" vertical="center" shrinkToFit="1"/>
    </xf>
    <xf numFmtId="2" fontId="5" fillId="0" borderId="46" xfId="4" applyNumberFormat="1" applyFont="1" applyBorder="1" applyAlignment="1">
      <alignment horizontal="right" vertical="center" shrinkToFit="1"/>
    </xf>
    <xf numFmtId="1" fontId="5" fillId="0" borderId="37" xfId="0" applyNumberFormat="1" applyFont="1" applyBorder="1" applyAlignment="1">
      <alignment horizontal="right" vertical="center" shrinkToFit="1"/>
    </xf>
    <xf numFmtId="176" fontId="5" fillId="0" borderId="47" xfId="5" applyNumberFormat="1" applyFont="1" applyBorder="1" applyAlignment="1">
      <alignment horizontal="right" vertical="center" shrinkToFit="1"/>
    </xf>
    <xf numFmtId="176" fontId="5" fillId="0" borderId="30" xfId="5" applyNumberFormat="1" applyFont="1" applyBorder="1" applyAlignment="1">
      <alignment horizontal="right" vertical="center" shrinkToFit="1"/>
    </xf>
    <xf numFmtId="2" fontId="5" fillId="0" borderId="30" xfId="5" applyNumberFormat="1" applyFont="1" applyBorder="1" applyAlignment="1">
      <alignment horizontal="right" vertical="center" shrinkToFit="1"/>
    </xf>
    <xf numFmtId="1" fontId="5" fillId="0" borderId="30" xfId="5" applyNumberFormat="1" applyFont="1" applyBorder="1" applyAlignment="1">
      <alignment horizontal="right" vertical="center" shrinkToFit="1"/>
    </xf>
    <xf numFmtId="2" fontId="5" fillId="0" borderId="46" xfId="5" applyNumberFormat="1" applyFont="1" applyBorder="1" applyAlignment="1">
      <alignment horizontal="right" vertical="center" shrinkToFit="1"/>
    </xf>
    <xf numFmtId="176" fontId="5" fillId="0" borderId="20" xfId="5" applyNumberFormat="1" applyFont="1" applyBorder="1" applyAlignment="1">
      <alignment horizontal="right" vertical="center" shrinkToFit="1"/>
    </xf>
    <xf numFmtId="2" fontId="5" fillId="0" borderId="20" xfId="5" applyNumberFormat="1" applyFont="1" applyBorder="1" applyAlignment="1">
      <alignment horizontal="right" vertical="center" shrinkToFit="1"/>
    </xf>
    <xf numFmtId="176" fontId="5" fillId="0" borderId="8" xfId="5" applyNumberFormat="1" applyFont="1" applyBorder="1" applyAlignment="1">
      <alignment horizontal="right" vertical="center" shrinkToFit="1"/>
    </xf>
    <xf numFmtId="1" fontId="5" fillId="0" borderId="47" xfId="5" applyNumberFormat="1" applyFont="1" applyBorder="1" applyAlignment="1">
      <alignment horizontal="right" vertical="center" shrinkToFit="1"/>
    </xf>
    <xf numFmtId="176" fontId="5" fillId="0" borderId="49" xfId="0" applyNumberFormat="1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right" vertical="center" shrinkToFit="1"/>
    </xf>
    <xf numFmtId="2" fontId="5" fillId="0" borderId="9" xfId="0" applyNumberFormat="1" applyFont="1" applyBorder="1" applyAlignment="1">
      <alignment horizontal="right" vertical="center" shrinkToFit="1"/>
    </xf>
    <xf numFmtId="1" fontId="5" fillId="0" borderId="9" xfId="0" applyNumberFormat="1" applyFont="1" applyBorder="1" applyAlignment="1">
      <alignment horizontal="right" vertical="center" shrinkToFit="1"/>
    </xf>
    <xf numFmtId="2" fontId="5" fillId="0" borderId="22" xfId="0" applyNumberFormat="1" applyFont="1" applyBorder="1" applyAlignment="1">
      <alignment horizontal="right" vertical="center" shrinkToFit="1"/>
    </xf>
    <xf numFmtId="14" fontId="5" fillId="0" borderId="2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/>
    </xf>
    <xf numFmtId="176" fontId="5" fillId="0" borderId="43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1" fontId="5" fillId="0" borderId="28" xfId="0" applyNumberFormat="1" applyFont="1" applyBorder="1" applyAlignment="1">
      <alignment horizontal="right" vertical="center" shrinkToFit="1"/>
    </xf>
    <xf numFmtId="2" fontId="5" fillId="0" borderId="28" xfId="0" applyNumberFormat="1" applyFont="1" applyBorder="1" applyAlignment="1">
      <alignment horizontal="right" vertical="center" shrinkToFit="1"/>
    </xf>
    <xf numFmtId="2" fontId="5" fillId="0" borderId="44" xfId="0" applyNumberFormat="1" applyFont="1" applyBorder="1" applyAlignment="1">
      <alignment horizontal="right" vertical="center" shrinkToFit="1"/>
    </xf>
    <xf numFmtId="1" fontId="5" fillId="0" borderId="8" xfId="5" applyNumberFormat="1" applyFont="1" applyBorder="1" applyAlignment="1">
      <alignment horizontal="right" vertical="center" shrinkToFit="1"/>
    </xf>
    <xf numFmtId="3" fontId="5" fillId="0" borderId="30" xfId="5" applyNumberFormat="1" applyFont="1" applyBorder="1" applyAlignment="1">
      <alignment horizontal="right" vertical="center" shrinkToFit="1"/>
    </xf>
    <xf numFmtId="1" fontId="5" fillId="0" borderId="20" xfId="5" applyNumberFormat="1" applyFont="1" applyBorder="1" applyAlignment="1">
      <alignment horizontal="right" vertical="center" shrinkToFit="1"/>
    </xf>
    <xf numFmtId="2" fontId="5" fillId="0" borderId="8" xfId="5" applyNumberFormat="1" applyFont="1" applyBorder="1" applyAlignment="1">
      <alignment horizontal="right" vertical="center" shrinkToFit="1"/>
    </xf>
    <xf numFmtId="184" fontId="5" fillId="0" borderId="30" xfId="1" applyNumberFormat="1" applyFont="1" applyFill="1" applyBorder="1" applyAlignment="1">
      <alignment horizontal="right" vertical="center" shrinkToFit="1"/>
    </xf>
    <xf numFmtId="176" fontId="5" fillId="0" borderId="23" xfId="5" applyNumberFormat="1" applyFont="1" applyBorder="1" applyAlignment="1">
      <alignment horizontal="right" vertical="center" shrinkToFit="1"/>
    </xf>
    <xf numFmtId="176" fontId="5" fillId="0" borderId="9" xfId="5" applyNumberFormat="1" applyFont="1" applyBorder="1" applyAlignment="1">
      <alignment horizontal="right" vertical="center" shrinkToFit="1"/>
    </xf>
    <xf numFmtId="2" fontId="5" fillId="0" borderId="9" xfId="5" applyNumberFormat="1" applyFont="1" applyBorder="1" applyAlignment="1">
      <alignment horizontal="right" vertical="center" shrinkToFit="1"/>
    </xf>
    <xf numFmtId="1" fontId="5" fillId="0" borderId="9" xfId="5" applyNumberFormat="1" applyFont="1" applyBorder="1" applyAlignment="1">
      <alignment horizontal="right" vertical="center" shrinkToFit="1"/>
    </xf>
    <xf numFmtId="2" fontId="5" fillId="0" borderId="22" xfId="5" applyNumberFormat="1" applyFont="1" applyBorder="1" applyAlignment="1">
      <alignment horizontal="right" vertical="center" shrinkToFit="1"/>
    </xf>
    <xf numFmtId="180" fontId="5" fillId="0" borderId="10" xfId="3" applyNumberFormat="1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176" fontId="5" fillId="0" borderId="30" xfId="6" applyNumberFormat="1" applyFont="1" applyBorder="1" applyAlignment="1">
      <alignment horizontal="right" vertical="center" shrinkToFit="1"/>
    </xf>
    <xf numFmtId="2" fontId="5" fillId="0" borderId="30" xfId="6" applyNumberFormat="1" applyFont="1" applyBorder="1" applyAlignment="1">
      <alignment horizontal="right" vertical="center" shrinkToFit="1"/>
    </xf>
    <xf numFmtId="1" fontId="5" fillId="0" borderId="30" xfId="6" applyNumberFormat="1" applyFont="1" applyBorder="1" applyAlignment="1">
      <alignment horizontal="right" vertical="center" shrinkToFit="1"/>
    </xf>
    <xf numFmtId="14" fontId="5" fillId="0" borderId="30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vertical="center"/>
    </xf>
    <xf numFmtId="0" fontId="4" fillId="0" borderId="7" xfId="0" applyFont="1" applyBorder="1"/>
    <xf numFmtId="0" fontId="4" fillId="0" borderId="26" xfId="0" applyFont="1" applyBorder="1" applyAlignment="1">
      <alignment horizontal="center"/>
    </xf>
    <xf numFmtId="176" fontId="4" fillId="0" borderId="20" xfId="0" applyNumberFormat="1" applyFont="1" applyBorder="1" applyAlignment="1">
      <alignment horizontal="right"/>
    </xf>
    <xf numFmtId="176" fontId="4" fillId="0" borderId="30" xfId="0" applyNumberFormat="1" applyFont="1" applyBorder="1" applyAlignment="1">
      <alignment horizontal="right"/>
    </xf>
    <xf numFmtId="2" fontId="4" fillId="0" borderId="30" xfId="0" applyNumberFormat="1" applyFont="1" applyBorder="1" applyAlignment="1">
      <alignment horizontal="right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/>
    <xf numFmtId="2" fontId="5" fillId="0" borderId="30" xfId="2" applyNumberFormat="1" applyFont="1" applyBorder="1" applyAlignment="1">
      <alignment horizontal="right" vertical="center" shrinkToFit="1"/>
    </xf>
    <xf numFmtId="176" fontId="5" fillId="0" borderId="30" xfId="2" applyNumberFormat="1" applyFont="1" applyBorder="1" applyAlignment="1">
      <alignment horizontal="right" vertical="center" shrinkToFit="1"/>
    </xf>
    <xf numFmtId="1" fontId="5" fillId="0" borderId="30" xfId="2" applyNumberFormat="1" applyFont="1" applyBorder="1" applyAlignment="1">
      <alignment horizontal="right" vertical="center" shrinkToFit="1"/>
    </xf>
    <xf numFmtId="14" fontId="9" fillId="0" borderId="30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right" vertical="center" shrinkToFit="1"/>
    </xf>
    <xf numFmtId="176" fontId="5" fillId="0" borderId="33" xfId="2" applyNumberFormat="1" applyFont="1" applyBorder="1" applyAlignment="1">
      <alignment horizontal="right" vertical="center" shrinkToFit="1"/>
    </xf>
    <xf numFmtId="2" fontId="5" fillId="0" borderId="33" xfId="2" applyNumberFormat="1" applyFont="1" applyBorder="1" applyAlignment="1">
      <alignment horizontal="right" vertical="center" shrinkToFit="1"/>
    </xf>
    <xf numFmtId="2" fontId="5" fillId="0" borderId="33" xfId="0" applyNumberFormat="1" applyFont="1" applyBorder="1" applyAlignment="1">
      <alignment horizontal="right" vertical="center" shrinkToFit="1"/>
    </xf>
    <xf numFmtId="1" fontId="5" fillId="0" borderId="33" xfId="2" applyNumberFormat="1" applyFont="1" applyBorder="1" applyAlignment="1">
      <alignment horizontal="right" vertical="center" shrinkToFit="1"/>
    </xf>
    <xf numFmtId="14" fontId="9" fillId="0" borderId="33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vertical="center"/>
    </xf>
    <xf numFmtId="0" fontId="2" fillId="0" borderId="0" xfId="0" applyFont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3" fontId="5" fillId="0" borderId="36" xfId="5" applyNumberFormat="1" applyFont="1" applyBorder="1" applyAlignment="1">
      <alignment horizontal="distributed" vertical="center"/>
    </xf>
    <xf numFmtId="3" fontId="5" fillId="0" borderId="28" xfId="5" applyNumberFormat="1" applyFont="1" applyBorder="1" applyAlignment="1">
      <alignment horizontal="distributed" vertical="center"/>
    </xf>
    <xf numFmtId="3" fontId="5" fillId="0" borderId="44" xfId="5" applyNumberFormat="1" applyFont="1" applyBorder="1" applyAlignment="1">
      <alignment horizontal="distributed" vertical="center"/>
    </xf>
    <xf numFmtId="3" fontId="5" fillId="0" borderId="27" xfId="5" applyNumberFormat="1" applyFont="1" applyBorder="1" applyAlignment="1">
      <alignment horizontal="distributed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6" xfId="0" applyFont="1" applyBorder="1"/>
    <xf numFmtId="0" fontId="5" fillId="0" borderId="21" xfId="0" applyFont="1" applyBorder="1"/>
    <xf numFmtId="0" fontId="5" fillId="3" borderId="21" xfId="0" applyFont="1" applyFill="1" applyBorder="1"/>
    <xf numFmtId="0" fontId="9" fillId="3" borderId="0" xfId="0" applyFont="1" applyFill="1"/>
    <xf numFmtId="0" fontId="5" fillId="3" borderId="31" xfId="0" applyFont="1" applyFill="1" applyBorder="1"/>
    <xf numFmtId="189" fontId="5" fillId="3" borderId="20" xfId="3" applyNumberFormat="1" applyFont="1" applyFill="1" applyBorder="1" applyAlignment="1">
      <alignment horizontal="right" vertical="distributed"/>
    </xf>
    <xf numFmtId="189" fontId="5" fillId="3" borderId="20" xfId="0" applyNumberFormat="1" applyFont="1" applyFill="1" applyBorder="1" applyAlignment="1">
      <alignment horizontal="right" vertical="distributed"/>
    </xf>
    <xf numFmtId="189" fontId="5" fillId="3" borderId="20" xfId="0" applyNumberFormat="1" applyFont="1" applyFill="1" applyBorder="1" applyAlignment="1">
      <alignment horizontal="right" vertical="distributed" wrapText="1"/>
    </xf>
    <xf numFmtId="189" fontId="5" fillId="3" borderId="39" xfId="0" applyNumberFormat="1" applyFont="1" applyFill="1" applyBorder="1" applyAlignment="1">
      <alignment horizontal="right" vertical="distributed" wrapText="1"/>
    </xf>
    <xf numFmtId="0" fontId="9" fillId="3" borderId="0" xfId="7" applyFont="1" applyFill="1" applyAlignment="1">
      <alignment horizontal="center" vertical="center"/>
    </xf>
    <xf numFmtId="180" fontId="5" fillId="3" borderId="31" xfId="3" applyNumberFormat="1" applyFont="1" applyFill="1" applyBorder="1" applyAlignment="1">
      <alignment horizontal="center" vertical="center"/>
    </xf>
    <xf numFmtId="180" fontId="9" fillId="3" borderId="0" xfId="3" applyNumberFormat="1" applyFont="1" applyFill="1" applyAlignment="1">
      <alignment horizontal="left" vertical="center"/>
    </xf>
    <xf numFmtId="0" fontId="9" fillId="3" borderId="0" xfId="3" applyFont="1" applyFill="1" applyAlignment="1">
      <alignment vertical="center"/>
    </xf>
    <xf numFmtId="189" fontId="5" fillId="3" borderId="19" xfId="3" applyNumberFormat="1" applyFont="1" applyFill="1" applyBorder="1" applyAlignment="1">
      <alignment horizontal="right" vertical="distributed"/>
    </xf>
    <xf numFmtId="188" fontId="5" fillId="3" borderId="20" xfId="3" applyNumberFormat="1" applyFont="1" applyFill="1" applyBorder="1" applyAlignment="1">
      <alignment horizontal="right" vertical="distributed"/>
    </xf>
    <xf numFmtId="0" fontId="9" fillId="0" borderId="0" xfId="7" applyFont="1" applyAlignment="1">
      <alignment horizontal="center" vertical="center"/>
    </xf>
    <xf numFmtId="0" fontId="5" fillId="0" borderId="48" xfId="3" applyFont="1" applyBorder="1" applyAlignment="1">
      <alignment horizontal="left" vertical="center"/>
    </xf>
    <xf numFmtId="0" fontId="5" fillId="0" borderId="48" xfId="7" applyFont="1" applyBorder="1" applyAlignment="1">
      <alignment horizontal="left" vertical="center"/>
    </xf>
    <xf numFmtId="0" fontId="5" fillId="0" borderId="58" xfId="3" applyFont="1" applyBorder="1" applyAlignment="1">
      <alignment horizontal="left" vertical="center"/>
    </xf>
    <xf numFmtId="38" fontId="5" fillId="0" borderId="19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184" fontId="5" fillId="0" borderId="20" xfId="1" applyNumberFormat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 wrapText="1"/>
    </xf>
    <xf numFmtId="38" fontId="5" fillId="0" borderId="39" xfId="1" applyFont="1" applyFill="1" applyBorder="1" applyAlignment="1">
      <alignment horizontal="right" vertical="center" wrapText="1"/>
    </xf>
    <xf numFmtId="180" fontId="9" fillId="0" borderId="1" xfId="3" applyNumberFormat="1" applyFont="1" applyBorder="1" applyAlignment="1">
      <alignment horizontal="center" vertical="center"/>
    </xf>
    <xf numFmtId="180" fontId="5" fillId="0" borderId="31" xfId="3" applyNumberFormat="1" applyFont="1" applyBorder="1" applyAlignment="1">
      <alignment horizontal="center" vertical="center"/>
    </xf>
    <xf numFmtId="180" fontId="9" fillId="0" borderId="0" xfId="3" applyNumberFormat="1" applyFont="1" applyAlignment="1">
      <alignment horizontal="left" vertical="center"/>
    </xf>
    <xf numFmtId="0" fontId="9" fillId="0" borderId="0" xfId="3" applyFont="1" applyAlignment="1">
      <alignment vertical="center"/>
    </xf>
    <xf numFmtId="0" fontId="5" fillId="0" borderId="31" xfId="0" applyFont="1" applyBorder="1"/>
    <xf numFmtId="184" fontId="5" fillId="0" borderId="19" xfId="1" applyNumberFormat="1" applyFont="1" applyFill="1" applyBorder="1" applyAlignment="1">
      <alignment horizontal="right" vertical="center"/>
    </xf>
    <xf numFmtId="189" fontId="5" fillId="0" borderId="19" xfId="3" applyNumberFormat="1" applyFont="1" applyBorder="1" applyAlignment="1">
      <alignment horizontal="right" vertical="distributed"/>
    </xf>
    <xf numFmtId="189" fontId="5" fillId="0" borderId="20" xfId="3" applyNumberFormat="1" applyFont="1" applyBorder="1" applyAlignment="1">
      <alignment horizontal="right" vertical="distributed"/>
    </xf>
    <xf numFmtId="189" fontId="5" fillId="0" borderId="20" xfId="0" applyNumberFormat="1" applyFont="1" applyBorder="1" applyAlignment="1">
      <alignment horizontal="right" vertical="distributed"/>
    </xf>
    <xf numFmtId="188" fontId="5" fillId="0" borderId="20" xfId="3" applyNumberFormat="1" applyFont="1" applyBorder="1" applyAlignment="1">
      <alignment horizontal="right" vertical="distributed"/>
    </xf>
    <xf numFmtId="189" fontId="5" fillId="0" borderId="20" xfId="0" applyNumberFormat="1" applyFont="1" applyBorder="1" applyAlignment="1">
      <alignment horizontal="right" vertical="distributed" wrapText="1"/>
    </xf>
    <xf numFmtId="189" fontId="5" fillId="0" borderId="39" xfId="0" applyNumberFormat="1" applyFont="1" applyBorder="1" applyAlignment="1">
      <alignment horizontal="right" vertical="distributed" wrapText="1"/>
    </xf>
    <xf numFmtId="14" fontId="9" fillId="3" borderId="1" xfId="0" applyNumberFormat="1" applyFont="1" applyFill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6" xfId="0" applyFont="1" applyBorder="1" applyAlignment="1">
      <alignment wrapText="1"/>
    </xf>
    <xf numFmtId="2" fontId="5" fillId="0" borderId="0" xfId="2" applyNumberFormat="1" applyFont="1" applyAlignment="1">
      <alignment horizontal="center" vertical="center" shrinkToFit="1"/>
    </xf>
    <xf numFmtId="186" fontId="5" fillId="0" borderId="0" xfId="0" applyNumberFormat="1" applyFont="1" applyAlignment="1">
      <alignment horizontal="right" vertical="center" shrinkToFit="1"/>
    </xf>
    <xf numFmtId="179" fontId="5" fillId="0" borderId="0" xfId="0" applyNumberFormat="1" applyFont="1" applyAlignment="1">
      <alignment vertical="center"/>
    </xf>
    <xf numFmtId="179" fontId="5" fillId="0" borderId="30" xfId="0" applyNumberFormat="1" applyFont="1" applyBorder="1" applyAlignment="1">
      <alignment vertical="center"/>
    </xf>
    <xf numFmtId="179" fontId="21" fillId="0" borderId="0" xfId="0" applyNumberFormat="1" applyFont="1" applyAlignment="1">
      <alignment vertical="center"/>
    </xf>
    <xf numFmtId="179" fontId="5" fillId="4" borderId="0" xfId="0" applyNumberFormat="1" applyFont="1" applyFill="1" applyAlignment="1">
      <alignment vertical="center"/>
    </xf>
    <xf numFmtId="179" fontId="5" fillId="2" borderId="0" xfId="0" applyNumberFormat="1" applyFont="1" applyFill="1" applyAlignment="1">
      <alignment vertical="center"/>
    </xf>
    <xf numFmtId="0" fontId="5" fillId="5" borderId="50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/>
    </xf>
    <xf numFmtId="0" fontId="5" fillId="5" borderId="38" xfId="0" applyFont="1" applyFill="1" applyBorder="1" applyAlignment="1">
      <alignment horizontal="center" vertical="center"/>
    </xf>
    <xf numFmtId="177" fontId="5" fillId="5" borderId="30" xfId="0" applyNumberFormat="1" applyFont="1" applyFill="1" applyBorder="1" applyAlignment="1">
      <alignment horizontal="right" vertical="center" shrinkToFit="1"/>
    </xf>
    <xf numFmtId="178" fontId="5" fillId="5" borderId="30" xfId="0" applyNumberFormat="1" applyFont="1" applyFill="1" applyBorder="1" applyAlignment="1">
      <alignment horizontal="right" vertical="center" shrinkToFit="1"/>
    </xf>
    <xf numFmtId="181" fontId="5" fillId="5" borderId="30" xfId="0" applyNumberFormat="1" applyFont="1" applyFill="1" applyBorder="1" applyAlignment="1">
      <alignment horizontal="right" vertical="center" shrinkToFit="1"/>
    </xf>
    <xf numFmtId="14" fontId="9" fillId="5" borderId="31" xfId="0" applyNumberFormat="1" applyFont="1" applyFill="1" applyBorder="1" applyAlignment="1">
      <alignment horizontal="center" vertical="center" shrinkToFit="1"/>
    </xf>
    <xf numFmtId="0" fontId="5" fillId="5" borderId="21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80" fontId="9" fillId="5" borderId="31" xfId="0" applyNumberFormat="1" applyFont="1" applyFill="1" applyBorder="1" applyAlignment="1">
      <alignment horizontal="center" vertical="center" shrinkToFit="1"/>
    </xf>
    <xf numFmtId="14" fontId="9" fillId="5" borderId="21" xfId="0" applyNumberFormat="1" applyFont="1" applyFill="1" applyBorder="1" applyAlignment="1">
      <alignment horizontal="center" vertical="center" shrinkToFit="1"/>
    </xf>
    <xf numFmtId="0" fontId="5" fillId="5" borderId="48" xfId="0" applyFont="1" applyFill="1" applyBorder="1" applyAlignment="1">
      <alignment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176" fontId="5" fillId="5" borderId="46" xfId="0" applyNumberFormat="1" applyFont="1" applyFill="1" applyBorder="1" applyAlignment="1">
      <alignment horizontal="right" vertical="center" shrinkToFit="1"/>
    </xf>
    <xf numFmtId="0" fontId="17" fillId="5" borderId="0" xfId="0" applyFont="1" applyFill="1" applyAlignment="1">
      <alignment vertical="center"/>
    </xf>
    <xf numFmtId="0" fontId="17" fillId="5" borderId="50" xfId="0" applyFont="1" applyFill="1" applyBorder="1" applyAlignment="1">
      <alignment horizontal="left" vertical="center"/>
    </xf>
    <xf numFmtId="0" fontId="17" fillId="5" borderId="48" xfId="0" applyFont="1" applyFill="1" applyBorder="1" applyAlignment="1">
      <alignment vertical="center"/>
    </xf>
    <xf numFmtId="0" fontId="17" fillId="5" borderId="58" xfId="0" applyFont="1" applyFill="1" applyBorder="1" applyAlignment="1">
      <alignment horizontal="center" vertical="center"/>
    </xf>
    <xf numFmtId="2" fontId="17" fillId="5" borderId="30" xfId="0" applyNumberFormat="1" applyFont="1" applyFill="1" applyBorder="1" applyAlignment="1">
      <alignment horizontal="right" vertical="center" shrinkToFit="1"/>
    </xf>
    <xf numFmtId="177" fontId="17" fillId="5" borderId="30" xfId="0" applyNumberFormat="1" applyFont="1" applyFill="1" applyBorder="1" applyAlignment="1">
      <alignment horizontal="right" vertical="center" shrinkToFit="1"/>
    </xf>
    <xf numFmtId="178" fontId="17" fillId="5" borderId="30" xfId="0" applyNumberFormat="1" applyFont="1" applyFill="1" applyBorder="1" applyAlignment="1">
      <alignment horizontal="right" vertical="center" shrinkToFit="1"/>
    </xf>
    <xf numFmtId="2" fontId="17" fillId="5" borderId="46" xfId="0" applyNumberFormat="1" applyFont="1" applyFill="1" applyBorder="1" applyAlignment="1">
      <alignment horizontal="right" vertical="center" shrinkToFit="1"/>
    </xf>
    <xf numFmtId="14" fontId="18" fillId="5" borderId="31" xfId="0" applyNumberFormat="1" applyFont="1" applyFill="1" applyBorder="1" applyAlignment="1">
      <alignment horizontal="center" vertical="center" shrinkToFit="1"/>
    </xf>
    <xf numFmtId="0" fontId="17" fillId="5" borderId="21" xfId="0" applyFont="1" applyFill="1" applyBorder="1" applyAlignment="1">
      <alignment vertical="center"/>
    </xf>
    <xf numFmtId="0" fontId="5" fillId="5" borderId="57" xfId="0" applyFont="1" applyFill="1" applyBorder="1" applyAlignment="1">
      <alignment horizontal="left" vertical="center"/>
    </xf>
    <xf numFmtId="177" fontId="5" fillId="5" borderId="46" xfId="0" applyNumberFormat="1" applyFont="1" applyFill="1" applyBorder="1" applyAlignment="1">
      <alignment horizontal="right" vertical="center" shrinkToFit="1"/>
    </xf>
    <xf numFmtId="0" fontId="23" fillId="0" borderId="0" xfId="0" applyFont="1"/>
    <xf numFmtId="2" fontId="23" fillId="0" borderId="0" xfId="0" applyNumberFormat="1" applyFont="1"/>
    <xf numFmtId="0" fontId="23" fillId="0" borderId="63" xfId="0" applyFont="1" applyBorder="1" applyAlignment="1">
      <alignment horizontal="center"/>
    </xf>
    <xf numFmtId="0" fontId="23" fillId="0" borderId="64" xfId="0" applyFont="1" applyBorder="1" applyAlignment="1">
      <alignment horizontal="center"/>
    </xf>
    <xf numFmtId="0" fontId="23" fillId="0" borderId="65" xfId="0" applyFont="1" applyBorder="1" applyAlignment="1">
      <alignment horizontal="center"/>
    </xf>
    <xf numFmtId="14" fontId="24" fillId="0" borderId="0" xfId="0" applyNumberFormat="1" applyFont="1" applyAlignment="1">
      <alignment horizontal="center" vertical="center" shrinkToFit="1"/>
    </xf>
    <xf numFmtId="0" fontId="23" fillId="0" borderId="21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2" fontId="25" fillId="0" borderId="0" xfId="0" applyNumberFormat="1" applyFont="1" applyAlignment="1">
      <alignment horizontal="right" vertical="center" shrinkToFit="1"/>
    </xf>
    <xf numFmtId="180" fontId="24" fillId="0" borderId="0" xfId="0" applyNumberFormat="1" applyFont="1" applyAlignment="1">
      <alignment horizontal="center" vertical="center" shrinkToFit="1"/>
    </xf>
    <xf numFmtId="0" fontId="23" fillId="0" borderId="34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20" xfId="0" applyNumberFormat="1" applyFont="1" applyBorder="1" applyAlignment="1">
      <alignment horizontal="center" vertical="center" shrinkToFit="1"/>
    </xf>
    <xf numFmtId="2" fontId="23" fillId="0" borderId="30" xfId="0" applyNumberFormat="1" applyFont="1" applyBorder="1" applyAlignment="1">
      <alignment horizontal="center" vertical="center" shrinkToFit="1"/>
    </xf>
    <xf numFmtId="2" fontId="23" fillId="0" borderId="33" xfId="0" applyNumberFormat="1" applyFont="1" applyBorder="1" applyAlignment="1">
      <alignment horizontal="center" vertical="center" shrinkToFit="1"/>
    </xf>
    <xf numFmtId="187" fontId="5" fillId="0" borderId="8" xfId="5" applyNumberFormat="1" applyFont="1" applyBorder="1" applyAlignment="1">
      <alignment horizontal="right" vertical="center"/>
    </xf>
    <xf numFmtId="187" fontId="5" fillId="0" borderId="30" xfId="5" applyNumberFormat="1" applyFont="1" applyBorder="1" applyAlignment="1">
      <alignment horizontal="right" vertical="center"/>
    </xf>
    <xf numFmtId="3" fontId="5" fillId="0" borderId="30" xfId="5" applyNumberFormat="1" applyFont="1" applyBorder="1" applyAlignment="1">
      <alignment horizontal="right" vertical="center"/>
    </xf>
    <xf numFmtId="3" fontId="5" fillId="0" borderId="46" xfId="5" applyNumberFormat="1" applyFont="1" applyBorder="1" applyAlignment="1">
      <alignment horizontal="right" vertical="center"/>
    </xf>
    <xf numFmtId="3" fontId="5" fillId="0" borderId="29" xfId="5" applyNumberFormat="1" applyFont="1" applyBorder="1" applyAlignment="1">
      <alignment horizontal="right" vertical="center"/>
    </xf>
    <xf numFmtId="14" fontId="9" fillId="0" borderId="58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9" xfId="5" applyNumberFormat="1" applyFont="1" applyBorder="1" applyAlignment="1">
      <alignment horizontal="right" vertical="center"/>
    </xf>
    <xf numFmtId="187" fontId="5" fillId="0" borderId="20" xfId="5" applyNumberFormat="1" applyFont="1" applyBorder="1" applyAlignment="1">
      <alignment horizontal="right" vertical="center"/>
    </xf>
    <xf numFmtId="3" fontId="5" fillId="0" borderId="20" xfId="5" applyNumberFormat="1" applyFont="1" applyBorder="1" applyAlignment="1">
      <alignment horizontal="right" vertical="center"/>
    </xf>
    <xf numFmtId="3" fontId="5" fillId="0" borderId="18" xfId="5" applyNumberFormat="1" applyFont="1" applyBorder="1" applyAlignment="1">
      <alignment horizontal="right" vertical="center"/>
    </xf>
    <xf numFmtId="3" fontId="5" fillId="0" borderId="39" xfId="5" applyNumberFormat="1" applyFont="1" applyBorder="1" applyAlignment="1">
      <alignment horizontal="right" vertical="center"/>
    </xf>
    <xf numFmtId="180" fontId="9" fillId="0" borderId="1" xfId="3" applyNumberFormat="1" applyFont="1" applyBorder="1" applyAlignment="1">
      <alignment horizontal="center" vertical="center" shrinkToFit="1"/>
    </xf>
    <xf numFmtId="0" fontId="5" fillId="0" borderId="1" xfId="3" applyFont="1" applyBorder="1" applyAlignment="1">
      <alignment horizontal="center" vertical="center"/>
    </xf>
    <xf numFmtId="180" fontId="9" fillId="0" borderId="31" xfId="3" applyNumberFormat="1" applyFont="1" applyBorder="1" applyAlignment="1">
      <alignment horizontal="center" vertical="center" shrinkToFit="1"/>
    </xf>
    <xf numFmtId="180" fontId="9" fillId="0" borderId="20" xfId="3" applyNumberFormat="1" applyFont="1" applyBorder="1" applyAlignment="1">
      <alignment horizontal="center" vertical="center" shrinkToFit="1"/>
    </xf>
    <xf numFmtId="180" fontId="9" fillId="0" borderId="20" xfId="3" applyNumberFormat="1" applyFont="1" applyBorder="1" applyAlignment="1">
      <alignment horizontal="center" vertical="center"/>
    </xf>
    <xf numFmtId="187" fontId="5" fillId="0" borderId="19" xfId="5" applyNumberFormat="1" applyFont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/>
    </xf>
    <xf numFmtId="188" fontId="5" fillId="0" borderId="19" xfId="3" applyNumberFormat="1" applyFont="1" applyBorder="1" applyAlignment="1">
      <alignment horizontal="right" vertical="center"/>
    </xf>
    <xf numFmtId="189" fontId="5" fillId="0" borderId="20" xfId="3" applyNumberFormat="1" applyFont="1" applyBorder="1" applyAlignment="1">
      <alignment horizontal="right" vertical="center"/>
    </xf>
    <xf numFmtId="189" fontId="5" fillId="0" borderId="20" xfId="0" applyNumberFormat="1" applyFont="1" applyBorder="1" applyAlignment="1">
      <alignment horizontal="right" vertical="center"/>
    </xf>
    <xf numFmtId="1" fontId="5" fillId="0" borderId="20" xfId="3" applyNumberFormat="1" applyFont="1" applyBorder="1" applyAlignment="1">
      <alignment horizontal="right" vertical="center"/>
    </xf>
    <xf numFmtId="189" fontId="5" fillId="0" borderId="20" xfId="0" applyNumberFormat="1" applyFont="1" applyBorder="1" applyAlignment="1">
      <alignment horizontal="right" vertical="center" wrapText="1"/>
    </xf>
    <xf numFmtId="189" fontId="5" fillId="0" borderId="39" xfId="0" applyNumberFormat="1" applyFont="1" applyBorder="1" applyAlignment="1">
      <alignment horizontal="right" vertical="center" wrapText="1"/>
    </xf>
    <xf numFmtId="188" fontId="5" fillId="0" borderId="19" xfId="3" applyNumberFormat="1" applyFont="1" applyBorder="1" applyAlignment="1">
      <alignment horizontal="right" vertical="distributed"/>
    </xf>
    <xf numFmtId="0" fontId="5" fillId="0" borderId="48" xfId="3" applyFont="1" applyBorder="1" applyAlignment="1">
      <alignment horizontal="center" vertical="center"/>
    </xf>
    <xf numFmtId="1" fontId="5" fillId="0" borderId="19" xfId="3" applyNumberFormat="1" applyFont="1" applyBorder="1" applyAlignment="1">
      <alignment horizontal="right" vertical="center"/>
    </xf>
    <xf numFmtId="176" fontId="5" fillId="0" borderId="20" xfId="3" applyNumberFormat="1" applyFont="1" applyBorder="1" applyAlignment="1">
      <alignment horizontal="right" vertical="center"/>
    </xf>
    <xf numFmtId="189" fontId="5" fillId="0" borderId="18" xfId="0" applyNumberFormat="1" applyFont="1" applyBorder="1" applyAlignment="1">
      <alignment horizontal="right" vertical="distributed" wrapText="1"/>
    </xf>
    <xf numFmtId="0" fontId="5" fillId="0" borderId="1" xfId="3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60" xfId="0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189" fontId="5" fillId="0" borderId="33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 vertical="center"/>
    </xf>
    <xf numFmtId="0" fontId="9" fillId="5" borderId="0" xfId="0" applyFont="1" applyFill="1"/>
    <xf numFmtId="0" fontId="5" fillId="5" borderId="50" xfId="0" applyFont="1" applyFill="1" applyBorder="1" applyAlignment="1">
      <alignment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vertical="center"/>
    </xf>
    <xf numFmtId="0" fontId="5" fillId="5" borderId="62" xfId="0" applyFont="1" applyFill="1" applyBorder="1" applyAlignment="1">
      <alignment horizontal="center" vertical="center"/>
    </xf>
    <xf numFmtId="184" fontId="5" fillId="5" borderId="19" xfId="1" applyNumberFormat="1" applyFont="1" applyFill="1" applyBorder="1" applyAlignment="1">
      <alignment horizontal="right" vertical="center"/>
    </xf>
    <xf numFmtId="184" fontId="5" fillId="5" borderId="20" xfId="1" applyNumberFormat="1" applyFont="1" applyFill="1" applyBorder="1" applyAlignment="1">
      <alignment horizontal="right" vertical="center"/>
    </xf>
    <xf numFmtId="38" fontId="5" fillId="5" borderId="20" xfId="1" applyFont="1" applyFill="1" applyBorder="1" applyAlignment="1">
      <alignment horizontal="right" vertical="center"/>
    </xf>
    <xf numFmtId="38" fontId="5" fillId="5" borderId="39" xfId="1" applyFont="1" applyFill="1" applyBorder="1" applyAlignment="1">
      <alignment horizontal="right" vertical="center"/>
    </xf>
    <xf numFmtId="180" fontId="9" fillId="5" borderId="1" xfId="3" applyNumberFormat="1" applyFont="1" applyFill="1" applyBorder="1" applyAlignment="1">
      <alignment horizontal="center" vertical="center"/>
    </xf>
    <xf numFmtId="0" fontId="5" fillId="5" borderId="31" xfId="0" applyFont="1" applyFill="1" applyBorder="1"/>
    <xf numFmtId="188" fontId="5" fillId="5" borderId="19" xfId="3" applyNumberFormat="1" applyFont="1" applyFill="1" applyBorder="1" applyAlignment="1">
      <alignment horizontal="right" vertical="center"/>
    </xf>
    <xf numFmtId="189" fontId="5" fillId="5" borderId="20" xfId="3" applyNumberFormat="1" applyFont="1" applyFill="1" applyBorder="1" applyAlignment="1">
      <alignment horizontal="right" vertical="center"/>
    </xf>
    <xf numFmtId="189" fontId="5" fillId="5" borderId="20" xfId="0" applyNumberFormat="1" applyFont="1" applyFill="1" applyBorder="1" applyAlignment="1">
      <alignment horizontal="right" vertical="center"/>
    </xf>
    <xf numFmtId="1" fontId="5" fillId="5" borderId="20" xfId="3" applyNumberFormat="1" applyFont="1" applyFill="1" applyBorder="1" applyAlignment="1">
      <alignment horizontal="right" vertical="center"/>
    </xf>
    <xf numFmtId="189" fontId="5" fillId="5" borderId="20" xfId="0" applyNumberFormat="1" applyFont="1" applyFill="1" applyBorder="1" applyAlignment="1">
      <alignment horizontal="right" vertical="center" wrapText="1"/>
    </xf>
    <xf numFmtId="189" fontId="5" fillId="5" borderId="39" xfId="0" applyNumberFormat="1" applyFont="1" applyFill="1" applyBorder="1" applyAlignment="1">
      <alignment horizontal="right" vertical="center" wrapText="1"/>
    </xf>
    <xf numFmtId="0" fontId="9" fillId="5" borderId="0" xfId="7" applyFont="1" applyFill="1" applyAlignment="1">
      <alignment horizontal="center" vertical="center"/>
    </xf>
    <xf numFmtId="0" fontId="5" fillId="5" borderId="48" xfId="3" applyFont="1" applyFill="1" applyBorder="1" applyAlignment="1">
      <alignment horizontal="left" vertical="center"/>
    </xf>
    <xf numFmtId="0" fontId="5" fillId="5" borderId="48" xfId="7" applyFont="1" applyFill="1" applyBorder="1" applyAlignment="1">
      <alignment horizontal="left" vertical="center"/>
    </xf>
    <xf numFmtId="0" fontId="5" fillId="5" borderId="58" xfId="3" applyFont="1" applyFill="1" applyBorder="1" applyAlignment="1">
      <alignment horizontal="left" vertical="center"/>
    </xf>
    <xf numFmtId="38" fontId="5" fillId="5" borderId="19" xfId="1" applyFont="1" applyFill="1" applyBorder="1" applyAlignment="1">
      <alignment horizontal="right" vertical="center"/>
    </xf>
    <xf numFmtId="38" fontId="5" fillId="5" borderId="20" xfId="1" applyFont="1" applyFill="1" applyBorder="1" applyAlignment="1">
      <alignment horizontal="right" vertical="center" wrapText="1"/>
    </xf>
    <xf numFmtId="38" fontId="5" fillId="5" borderId="39" xfId="1" applyFont="1" applyFill="1" applyBorder="1" applyAlignment="1">
      <alignment horizontal="right" vertical="center" wrapText="1"/>
    </xf>
    <xf numFmtId="180" fontId="5" fillId="5" borderId="31" xfId="3" applyNumberFormat="1" applyFont="1" applyFill="1" applyBorder="1" applyAlignment="1">
      <alignment horizontal="center" vertical="center"/>
    </xf>
    <xf numFmtId="180" fontId="9" fillId="5" borderId="0" xfId="3" applyNumberFormat="1" applyFont="1" applyFill="1" applyAlignment="1">
      <alignment horizontal="left" vertical="center"/>
    </xf>
    <xf numFmtId="0" fontId="9" fillId="5" borderId="0" xfId="3" applyFont="1" applyFill="1" applyAlignment="1">
      <alignment vertical="center"/>
    </xf>
    <xf numFmtId="0" fontId="5" fillId="5" borderId="48" xfId="3" applyFont="1" applyFill="1" applyBorder="1" applyAlignment="1">
      <alignment horizontal="center" vertical="center"/>
    </xf>
    <xf numFmtId="1" fontId="5" fillId="5" borderId="19" xfId="3" applyNumberFormat="1" applyFont="1" applyFill="1" applyBorder="1" applyAlignment="1">
      <alignment horizontal="right" vertical="center"/>
    </xf>
    <xf numFmtId="176" fontId="5" fillId="5" borderId="20" xfId="3" applyNumberFormat="1" applyFont="1" applyFill="1" applyBorder="1" applyAlignment="1">
      <alignment horizontal="right" vertical="center"/>
    </xf>
    <xf numFmtId="0" fontId="27" fillId="0" borderId="0" xfId="0" applyFont="1"/>
    <xf numFmtId="176" fontId="9" fillId="0" borderId="0" xfId="0" applyNumberFormat="1" applyFont="1"/>
    <xf numFmtId="0" fontId="5" fillId="5" borderId="33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5" fillId="0" borderId="0" xfId="0" applyFont="1"/>
    <xf numFmtId="0" fontId="5" fillId="3" borderId="0" xfId="0" applyFont="1" applyFill="1"/>
    <xf numFmtId="0" fontId="5" fillId="5" borderId="0" xfId="0" applyFont="1" applyFill="1"/>
    <xf numFmtId="180" fontId="5" fillId="3" borderId="0" xfId="3" applyNumberFormat="1" applyFont="1" applyFill="1" applyAlignment="1">
      <alignment horizontal="center" vertical="center"/>
    </xf>
    <xf numFmtId="180" fontId="5" fillId="5" borderId="0" xfId="3" applyNumberFormat="1" applyFont="1" applyFill="1" applyAlignment="1">
      <alignment horizontal="center" vertical="center"/>
    </xf>
    <xf numFmtId="180" fontId="5" fillId="0" borderId="0" xfId="3" applyNumberFormat="1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5" borderId="1" xfId="3" applyFont="1" applyFill="1" applyBorder="1" applyAlignment="1">
      <alignment horizontal="left" vertical="center"/>
    </xf>
    <xf numFmtId="0" fontId="5" fillId="5" borderId="53" xfId="0" applyFont="1" applyFill="1" applyBorder="1" applyAlignment="1">
      <alignment horizontal="center" vertical="center"/>
    </xf>
    <xf numFmtId="2" fontId="23" fillId="0" borderId="20" xfId="0" applyNumberFormat="1" applyFont="1" applyBorder="1" applyAlignment="1">
      <alignment horizontal="center"/>
    </xf>
    <xf numFmtId="2" fontId="23" fillId="0" borderId="30" xfId="0" applyNumberFormat="1" applyFont="1" applyBorder="1" applyAlignment="1">
      <alignment horizontal="center"/>
    </xf>
    <xf numFmtId="2" fontId="23" fillId="0" borderId="33" xfId="0" applyNumberFormat="1" applyFont="1" applyBorder="1" applyAlignment="1">
      <alignment horizontal="center"/>
    </xf>
    <xf numFmtId="0" fontId="5" fillId="6" borderId="50" xfId="0" applyFont="1" applyFill="1" applyBorder="1" applyAlignment="1">
      <alignment horizontal="left" vertical="center"/>
    </xf>
    <xf numFmtId="0" fontId="5" fillId="6" borderId="48" xfId="0" applyFont="1" applyFill="1" applyBorder="1" applyAlignment="1">
      <alignment vertical="center"/>
    </xf>
    <xf numFmtId="0" fontId="5" fillId="0" borderId="19" xfId="0" applyFont="1" applyBorder="1" applyAlignment="1">
      <alignment horizontal="right" vertical="distributed"/>
    </xf>
    <xf numFmtId="0" fontId="5" fillId="0" borderId="20" xfId="0" applyFont="1" applyBorder="1" applyAlignment="1">
      <alignment horizontal="right" vertical="distributed"/>
    </xf>
    <xf numFmtId="0" fontId="5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distributed" wrapText="1"/>
    </xf>
    <xf numFmtId="0" fontId="5" fillId="0" borderId="39" xfId="0" applyFont="1" applyBorder="1" applyAlignment="1">
      <alignment horizontal="right" vertical="distributed" wrapText="1"/>
    </xf>
    <xf numFmtId="0" fontId="5" fillId="6" borderId="30" xfId="0" applyFont="1" applyFill="1" applyBorder="1" applyAlignment="1">
      <alignment horizontal="right" vertical="center"/>
    </xf>
    <xf numFmtId="0" fontId="5" fillId="6" borderId="46" xfId="0" applyFont="1" applyFill="1" applyBorder="1" applyAlignment="1">
      <alignment horizontal="right" vertical="center"/>
    </xf>
    <xf numFmtId="14" fontId="9" fillId="6" borderId="21" xfId="0" applyNumberFormat="1" applyFont="1" applyFill="1" applyBorder="1" applyAlignment="1">
      <alignment horizontal="center" vertical="center"/>
    </xf>
    <xf numFmtId="190" fontId="23" fillId="0" borderId="20" xfId="0" applyNumberFormat="1" applyFont="1" applyBorder="1" applyAlignment="1">
      <alignment horizontal="center"/>
    </xf>
    <xf numFmtId="190" fontId="23" fillId="0" borderId="20" xfId="0" applyNumberFormat="1" applyFont="1" applyBorder="1" applyAlignment="1">
      <alignment horizontal="center" vertical="center" shrinkToFit="1"/>
    </xf>
    <xf numFmtId="190" fontId="23" fillId="0" borderId="30" xfId="0" applyNumberFormat="1" applyFont="1" applyBorder="1" applyAlignment="1">
      <alignment horizontal="center" vertical="center" shrinkToFit="1"/>
    </xf>
    <xf numFmtId="190" fontId="23" fillId="0" borderId="30" xfId="0" applyNumberFormat="1" applyFont="1" applyBorder="1" applyAlignment="1">
      <alignment horizontal="center"/>
    </xf>
    <xf numFmtId="190" fontId="23" fillId="0" borderId="33" xfId="0" applyNumberFormat="1" applyFont="1" applyBorder="1" applyAlignment="1">
      <alignment horizontal="center"/>
    </xf>
    <xf numFmtId="190" fontId="23" fillId="0" borderId="33" xfId="0" applyNumberFormat="1" applyFont="1" applyBorder="1" applyAlignment="1">
      <alignment horizontal="center" vertical="center" shrinkToFit="1"/>
    </xf>
    <xf numFmtId="191" fontId="23" fillId="0" borderId="20" xfId="0" applyNumberFormat="1" applyFont="1" applyBorder="1" applyAlignment="1">
      <alignment horizontal="center"/>
    </xf>
    <xf numFmtId="191" fontId="23" fillId="0" borderId="20" xfId="0" applyNumberFormat="1" applyFont="1" applyBorder="1" applyAlignment="1">
      <alignment horizontal="center" vertical="center" shrinkToFit="1"/>
    </xf>
    <xf numFmtId="191" fontId="23" fillId="0" borderId="30" xfId="0" applyNumberFormat="1" applyFont="1" applyBorder="1" applyAlignment="1">
      <alignment horizontal="center" vertical="center" shrinkToFit="1"/>
    </xf>
    <xf numFmtId="191" fontId="23" fillId="0" borderId="30" xfId="0" applyNumberFormat="1" applyFont="1" applyBorder="1" applyAlignment="1">
      <alignment horizontal="center"/>
    </xf>
    <xf numFmtId="191" fontId="23" fillId="0" borderId="33" xfId="0" applyNumberFormat="1" applyFont="1" applyBorder="1" applyAlignment="1">
      <alignment horizontal="center"/>
    </xf>
    <xf numFmtId="191" fontId="23" fillId="0" borderId="33" xfId="0" applyNumberFormat="1" applyFont="1" applyBorder="1" applyAlignment="1">
      <alignment horizontal="center" vertical="center" shrinkToFit="1"/>
    </xf>
    <xf numFmtId="176" fontId="23" fillId="0" borderId="0" xfId="0" applyNumberFormat="1" applyFont="1"/>
    <xf numFmtId="0" fontId="0" fillId="2" borderId="0" xfId="0" applyFill="1"/>
    <xf numFmtId="191" fontId="23" fillId="2" borderId="33" xfId="0" applyNumberFormat="1" applyFont="1" applyFill="1" applyBorder="1" applyAlignment="1">
      <alignment horizontal="center" vertical="center" shrinkToFit="1"/>
    </xf>
    <xf numFmtId="191" fontId="23" fillId="2" borderId="33" xfId="0" applyNumberFormat="1" applyFont="1" applyFill="1" applyBorder="1" applyAlignment="1">
      <alignment horizontal="center"/>
    </xf>
    <xf numFmtId="191" fontId="23" fillId="2" borderId="30" xfId="0" applyNumberFormat="1" applyFont="1" applyFill="1" applyBorder="1" applyAlignment="1">
      <alignment horizontal="center" vertical="center" shrinkToFit="1"/>
    </xf>
    <xf numFmtId="179" fontId="5" fillId="0" borderId="0" xfId="0" applyNumberFormat="1" applyFont="1" applyAlignment="1">
      <alignment horizontal="right" vertical="center" shrinkToFit="1"/>
    </xf>
    <xf numFmtId="179" fontId="5" fillId="5" borderId="0" xfId="0" applyNumberFormat="1" applyFont="1" applyFill="1" applyAlignment="1">
      <alignment horizontal="right" vertical="center" shrinkToFit="1"/>
    </xf>
    <xf numFmtId="0" fontId="23" fillId="0" borderId="56" xfId="0" applyFont="1" applyBorder="1" applyAlignment="1">
      <alignment horizontal="center"/>
    </xf>
    <xf numFmtId="0" fontId="23" fillId="0" borderId="69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2" fontId="23" fillId="0" borderId="28" xfId="0" applyNumberFormat="1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2" fontId="23" fillId="0" borderId="47" xfId="0" applyNumberFormat="1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/>
    </xf>
    <xf numFmtId="0" fontId="23" fillId="0" borderId="61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1" fillId="0" borderId="63" xfId="0" applyFont="1" applyBorder="1" applyAlignment="1">
      <alignment horizontal="center"/>
    </xf>
    <xf numFmtId="0" fontId="31" fillId="0" borderId="69" xfId="0" applyFont="1" applyBorder="1" applyAlignment="1">
      <alignment horizontal="center"/>
    </xf>
    <xf numFmtId="0" fontId="31" fillId="0" borderId="64" xfId="0" applyFont="1" applyBorder="1" applyAlignment="1">
      <alignment horizontal="center"/>
    </xf>
    <xf numFmtId="0" fontId="31" fillId="0" borderId="65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179" fontId="32" fillId="2" borderId="37" xfId="0" applyNumberFormat="1" applyFont="1" applyFill="1" applyBorder="1" applyAlignment="1">
      <alignment horizontal="right" vertical="center" shrinkToFit="1"/>
    </xf>
    <xf numFmtId="179" fontId="32" fillId="0" borderId="20" xfId="0" applyNumberFormat="1" applyFont="1" applyBorder="1" applyAlignment="1">
      <alignment horizontal="right" vertical="center" shrinkToFit="1"/>
    </xf>
    <xf numFmtId="179" fontId="32" fillId="2" borderId="20" xfId="0" applyNumberFormat="1" applyFont="1" applyFill="1" applyBorder="1" applyAlignment="1">
      <alignment horizontal="right" vertical="center" shrinkToFit="1"/>
    </xf>
    <xf numFmtId="179" fontId="32" fillId="0" borderId="20" xfId="5" applyNumberFormat="1" applyFont="1" applyBorder="1" applyAlignment="1">
      <alignment horizontal="right" vertical="center" shrinkToFit="1"/>
    </xf>
    <xf numFmtId="179" fontId="31" fillId="0" borderId="39" xfId="0" applyNumberFormat="1" applyFont="1" applyBorder="1" applyAlignment="1">
      <alignment horizontal="center"/>
    </xf>
    <xf numFmtId="0" fontId="31" fillId="0" borderId="57" xfId="0" applyFont="1" applyBorder="1" applyAlignment="1">
      <alignment horizontal="center"/>
    </xf>
    <xf numFmtId="179" fontId="32" fillId="2" borderId="36" xfId="0" applyNumberFormat="1" applyFont="1" applyFill="1" applyBorder="1" applyAlignment="1">
      <alignment horizontal="right" vertical="center" shrinkToFit="1"/>
    </xf>
    <xf numFmtId="179" fontId="32" fillId="0" borderId="28" xfId="0" applyNumberFormat="1" applyFont="1" applyBorder="1" applyAlignment="1">
      <alignment horizontal="right" vertical="center" shrinkToFit="1"/>
    </xf>
    <xf numFmtId="179" fontId="32" fillId="2" borderId="28" xfId="0" applyNumberFormat="1" applyFont="1" applyFill="1" applyBorder="1" applyAlignment="1">
      <alignment horizontal="right" vertical="center" shrinkToFit="1"/>
    </xf>
    <xf numFmtId="179" fontId="32" fillId="0" borderId="28" xfId="5" applyNumberFormat="1" applyFont="1" applyBorder="1" applyAlignment="1">
      <alignment horizontal="right" vertical="center" shrinkToFit="1"/>
    </xf>
    <xf numFmtId="179" fontId="31" fillId="0" borderId="27" xfId="0" applyNumberFormat="1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179" fontId="32" fillId="0" borderId="47" xfId="0" applyNumberFormat="1" applyFont="1" applyBorder="1" applyAlignment="1">
      <alignment horizontal="right" vertical="center" shrinkToFit="1"/>
    </xf>
    <xf numFmtId="179" fontId="32" fillId="0" borderId="30" xfId="0" applyNumberFormat="1" applyFont="1" applyBorder="1" applyAlignment="1">
      <alignment horizontal="right" vertical="center" shrinkToFit="1"/>
    </xf>
    <xf numFmtId="179" fontId="31" fillId="0" borderId="30" xfId="0" applyNumberFormat="1" applyFont="1" applyBorder="1" applyAlignment="1">
      <alignment horizontal="center"/>
    </xf>
    <xf numFmtId="179" fontId="31" fillId="0" borderId="30" xfId="0" applyNumberFormat="1" applyFont="1" applyBorder="1" applyAlignment="1">
      <alignment horizontal="center" vertical="center" shrinkToFit="1"/>
    </xf>
    <xf numFmtId="179" fontId="32" fillId="0" borderId="29" xfId="0" applyNumberFormat="1" applyFont="1" applyBorder="1" applyAlignment="1">
      <alignment horizontal="right" vertical="center" shrinkToFit="1"/>
    </xf>
    <xf numFmtId="0" fontId="31" fillId="0" borderId="50" xfId="0" applyFont="1" applyBorder="1" applyAlignment="1">
      <alignment horizontal="center"/>
    </xf>
    <xf numFmtId="179" fontId="31" fillId="0" borderId="8" xfId="0" applyNumberFormat="1" applyFont="1" applyBorder="1" applyAlignment="1">
      <alignment horizontal="center"/>
    </xf>
    <xf numFmtId="179" fontId="32" fillId="2" borderId="30" xfId="5" applyNumberFormat="1" applyFont="1" applyFill="1" applyBorder="1" applyAlignment="1">
      <alignment horizontal="right" vertical="center" shrinkToFit="1"/>
    </xf>
    <xf numFmtId="179" fontId="32" fillId="0" borderId="30" xfId="5" applyNumberFormat="1" applyFont="1" applyBorder="1" applyAlignment="1">
      <alignment horizontal="right" vertical="center" shrinkToFit="1"/>
    </xf>
    <xf numFmtId="179" fontId="31" fillId="0" borderId="29" xfId="0" applyNumberFormat="1" applyFont="1" applyBorder="1" applyAlignment="1">
      <alignment horizontal="center"/>
    </xf>
    <xf numFmtId="179" fontId="31" fillId="0" borderId="47" xfId="0" applyNumberFormat="1" applyFont="1" applyBorder="1" applyAlignment="1">
      <alignment horizontal="center"/>
    </xf>
    <xf numFmtId="179" fontId="32" fillId="0" borderId="8" xfId="0" applyNumberFormat="1" applyFont="1" applyBorder="1" applyAlignment="1">
      <alignment horizontal="right" vertical="center" shrinkToFit="1"/>
    </xf>
    <xf numFmtId="0" fontId="31" fillId="0" borderId="34" xfId="0" applyFont="1" applyBorder="1" applyAlignment="1">
      <alignment horizontal="center"/>
    </xf>
    <xf numFmtId="179" fontId="31" fillId="0" borderId="61" xfId="0" applyNumberFormat="1" applyFont="1" applyBorder="1" applyAlignment="1">
      <alignment horizontal="center"/>
    </xf>
    <xf numFmtId="179" fontId="32" fillId="0" borderId="33" xfId="5" applyNumberFormat="1" applyFont="1" applyBorder="1" applyAlignment="1">
      <alignment horizontal="right" vertical="center" shrinkToFit="1"/>
    </xf>
    <xf numFmtId="179" fontId="31" fillId="0" borderId="33" xfId="0" applyNumberFormat="1" applyFont="1" applyBorder="1" applyAlignment="1">
      <alignment horizontal="center" vertical="center" shrinkToFit="1"/>
    </xf>
    <xf numFmtId="179" fontId="31" fillId="0" borderId="33" xfId="0" applyNumberFormat="1" applyFont="1" applyBorder="1" applyAlignment="1">
      <alignment horizontal="center"/>
    </xf>
    <xf numFmtId="179" fontId="31" fillId="0" borderId="32" xfId="0" applyNumberFormat="1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179" fontId="31" fillId="0" borderId="14" xfId="0" applyNumberFormat="1" applyFont="1" applyBorder="1" applyAlignment="1">
      <alignment horizontal="center"/>
    </xf>
    <xf numFmtId="0" fontId="31" fillId="0" borderId="0" xfId="0" applyFont="1" applyAlignment="1">
      <alignment horizontal="right"/>
    </xf>
    <xf numFmtId="2" fontId="31" fillId="0" borderId="0" xfId="0" applyNumberFormat="1" applyFont="1"/>
    <xf numFmtId="0" fontId="31" fillId="0" borderId="0" xfId="0" applyFont="1" applyAlignment="1">
      <alignment horizontal="left"/>
    </xf>
    <xf numFmtId="0" fontId="31" fillId="0" borderId="6" xfId="0" applyFont="1" applyBorder="1" applyAlignment="1">
      <alignment horizontal="center"/>
    </xf>
    <xf numFmtId="179" fontId="32" fillId="0" borderId="43" xfId="0" applyNumberFormat="1" applyFont="1" applyBorder="1" applyAlignment="1">
      <alignment horizontal="right" vertical="center" shrinkToFit="1"/>
    </xf>
    <xf numFmtId="179" fontId="32" fillId="2" borderId="28" xfId="5" applyNumberFormat="1" applyFont="1" applyFill="1" applyBorder="1" applyAlignment="1">
      <alignment horizontal="right" vertical="center" shrinkToFit="1"/>
    </xf>
    <xf numFmtId="179" fontId="32" fillId="0" borderId="36" xfId="0" applyNumberFormat="1" applyFont="1" applyBorder="1" applyAlignment="1">
      <alignment horizontal="right" vertical="center" shrinkToFit="1"/>
    </xf>
    <xf numFmtId="179" fontId="31" fillId="0" borderId="47" xfId="0" applyNumberFormat="1" applyFont="1" applyBorder="1"/>
    <xf numFmtId="179" fontId="31" fillId="0" borderId="30" xfId="0" applyNumberFormat="1" applyFont="1" applyBorder="1"/>
    <xf numFmtId="179" fontId="31" fillId="0" borderId="29" xfId="0" applyNumberFormat="1" applyFont="1" applyBorder="1"/>
    <xf numFmtId="179" fontId="31" fillId="0" borderId="8" xfId="0" applyNumberFormat="1" applyFont="1" applyBorder="1"/>
    <xf numFmtId="179" fontId="32" fillId="0" borderId="61" xfId="0" applyNumberFormat="1" applyFont="1" applyBorder="1" applyAlignment="1">
      <alignment horizontal="right" vertical="center" shrinkToFit="1"/>
    </xf>
    <xf numFmtId="179" fontId="32" fillId="0" borderId="33" xfId="0" applyNumberFormat="1" applyFont="1" applyBorder="1" applyAlignment="1">
      <alignment horizontal="right" vertical="center" shrinkToFit="1"/>
    </xf>
    <xf numFmtId="179" fontId="32" fillId="0" borderId="32" xfId="0" applyNumberFormat="1" applyFont="1" applyBorder="1" applyAlignment="1">
      <alignment horizontal="right" vertical="center" shrinkToFit="1"/>
    </xf>
    <xf numFmtId="179" fontId="32" fillId="2" borderId="33" xfId="5" applyNumberFormat="1" applyFont="1" applyFill="1" applyBorder="1" applyAlignment="1">
      <alignment horizontal="right" vertical="center" shrinkToFit="1"/>
    </xf>
    <xf numFmtId="179" fontId="32" fillId="2" borderId="43" xfId="0" applyNumberFormat="1" applyFont="1" applyFill="1" applyBorder="1" applyAlignment="1">
      <alignment horizontal="right" vertical="center" shrinkToFit="1"/>
    </xf>
    <xf numFmtId="179" fontId="32" fillId="2" borderId="30" xfId="0" applyNumberFormat="1" applyFont="1" applyFill="1" applyBorder="1" applyAlignment="1">
      <alignment horizontal="right" vertical="center" shrinkToFit="1"/>
    </xf>
    <xf numFmtId="179" fontId="32" fillId="2" borderId="33" xfId="0" applyNumberFormat="1" applyFont="1" applyFill="1" applyBorder="1" applyAlignment="1">
      <alignment horizontal="right" vertical="center" shrinkToFit="1"/>
    </xf>
    <xf numFmtId="0" fontId="31" fillId="0" borderId="66" xfId="0" applyFont="1" applyBorder="1" applyAlignment="1">
      <alignment horizontal="center"/>
    </xf>
    <xf numFmtId="0" fontId="31" fillId="0" borderId="67" xfId="0" applyFont="1" applyBorder="1" applyAlignment="1">
      <alignment horizontal="center"/>
    </xf>
    <xf numFmtId="0" fontId="31" fillId="0" borderId="68" xfId="0" applyFont="1" applyBorder="1" applyAlignment="1">
      <alignment horizontal="center"/>
    </xf>
    <xf numFmtId="179" fontId="32" fillId="2" borderId="30" xfId="2" applyNumberFormat="1" applyFont="1" applyFill="1" applyBorder="1" applyAlignment="1">
      <alignment horizontal="right" vertical="center" shrinkToFit="1"/>
    </xf>
    <xf numFmtId="179" fontId="32" fillId="0" borderId="30" xfId="2" applyNumberFormat="1" applyFont="1" applyBorder="1" applyAlignment="1">
      <alignment horizontal="right" vertical="center" shrinkToFit="1"/>
    </xf>
    <xf numFmtId="179" fontId="32" fillId="2" borderId="8" xfId="0" applyNumberFormat="1" applyFont="1" applyFill="1" applyBorder="1" applyAlignment="1">
      <alignment horizontal="right" vertical="center" shrinkToFit="1"/>
    </xf>
    <xf numFmtId="179" fontId="32" fillId="2" borderId="61" xfId="0" applyNumberFormat="1" applyFont="1" applyFill="1" applyBorder="1" applyAlignment="1">
      <alignment horizontal="right" vertical="center" shrinkToFit="1"/>
    </xf>
    <xf numFmtId="179" fontId="32" fillId="2" borderId="47" xfId="0" applyNumberFormat="1" applyFont="1" applyFill="1" applyBorder="1" applyAlignment="1">
      <alignment horizontal="right" vertical="center" shrinkToFit="1"/>
    </xf>
    <xf numFmtId="179" fontId="32" fillId="2" borderId="29" xfId="2" applyNumberFormat="1" applyFont="1" applyFill="1" applyBorder="1" applyAlignment="1">
      <alignment horizontal="right" vertical="center" shrinkToFit="1"/>
    </xf>
    <xf numFmtId="179" fontId="32" fillId="2" borderId="32" xfId="2" applyNumberFormat="1" applyFont="1" applyFill="1" applyBorder="1" applyAlignment="1">
      <alignment horizontal="right" vertical="center" shrinkToFit="1"/>
    </xf>
    <xf numFmtId="179" fontId="32" fillId="2" borderId="29" xfId="0" applyNumberFormat="1" applyFont="1" applyFill="1" applyBorder="1" applyAlignment="1">
      <alignment horizontal="right" vertical="center" shrinkToFit="1"/>
    </xf>
    <xf numFmtId="179" fontId="32" fillId="2" borderId="32" xfId="0" applyNumberFormat="1" applyFont="1" applyFill="1" applyBorder="1" applyAlignment="1">
      <alignment horizontal="right" vertical="center" shrinkToFit="1"/>
    </xf>
    <xf numFmtId="179" fontId="32" fillId="2" borderId="33" xfId="2" applyNumberFormat="1" applyFont="1" applyFill="1" applyBorder="1" applyAlignment="1">
      <alignment horizontal="right" vertical="center" shrinkToFit="1"/>
    </xf>
    <xf numFmtId="179" fontId="31" fillId="0" borderId="32" xfId="0" applyNumberFormat="1" applyFont="1" applyBorder="1"/>
    <xf numFmtId="0" fontId="5" fillId="6" borderId="48" xfId="0" applyFont="1" applyFill="1" applyBorder="1" applyAlignment="1">
      <alignment vertical="center"/>
    </xf>
    <xf numFmtId="0" fontId="5" fillId="6" borderId="4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0" fillId="0" borderId="48" xfId="0" applyBorder="1"/>
    <xf numFmtId="0" fontId="5" fillId="0" borderId="4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8">
    <cellStyle name="桁区切り 2" xfId="1" xr:uid="{00000000-0005-0000-0000-000000000000}"/>
    <cellStyle name="標準" xfId="0" builtinId="0"/>
    <cellStyle name="標準_6袋評価_S71136" xfId="5" xr:uid="{00000000-0005-0000-0000-000002000000}"/>
    <cellStyle name="標準_6袋評価_定期有機・無機10月S82012" xfId="2" xr:uid="{00000000-0005-0000-0000-000003000000}"/>
    <cellStyle name="標準_6袋評価_雰囲気有機・無機12月" xfId="6" xr:uid="{00000000-0005-0000-0000-000004000000}"/>
    <cellStyle name="標準_MC-23-02" xfId="4" xr:uid="{00000000-0005-0000-0000-000006000000}"/>
    <cellStyle name="標準_N2 1F定期評価" xfId="3" xr:uid="{00000000-0005-0000-0000-000007000000}"/>
    <cellStyle name="標準_N3 2F A側" xfId="7" xr:uid="{82BF3153-B38D-4D52-A505-669C9F77FF92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Times New Roman" panose="02020603050405020304" pitchFamily="18" charset="0"/>
                <a:cs typeface="Times New Roman" panose="02020603050405020304" pitchFamily="18" charset="0"/>
              </a:rPr>
              <a:t>ng/cm</a:t>
            </a:r>
            <a:r>
              <a:rPr lang="en-US" altLang="ja-JP" sz="1000" baseline="30000">
                <a:latin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1.6867125681375932E-2"/>
          <c:y val="0.28585730739338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136047893326454E-2"/>
          <c:y val="0.10119412852171916"/>
          <c:w val="0.77683597656521042"/>
          <c:h val="0.71481906390660443"/>
        </c:manualLayout>
      </c:layout>
      <c:bar3DChart>
        <c:barDir val="col"/>
        <c:grouping val="standard"/>
        <c:varyColors val="0"/>
        <c:ser>
          <c:idx val="5"/>
          <c:order val="0"/>
          <c:tx>
            <c:strRef>
              <c:f>'グラフ（ウエハ有機）'!$A$16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GB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'グラフ（ウエハ有機）'!$B$9:$I$9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'グラフ（ウエハ有機）'!$B$16:$I$16</c:f>
              <c:numCache>
                <c:formatCode>0.00</c:formatCode>
                <c:ptCount val="8"/>
                <c:pt idx="1">
                  <c:v>0.157</c:v>
                </c:pt>
                <c:pt idx="3">
                  <c:v>0.32</c:v>
                </c:pt>
                <c:pt idx="7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01-4126-8ACF-E3035922C38C}"/>
            </c:ext>
          </c:extLst>
        </c:ser>
        <c:ser>
          <c:idx val="3"/>
          <c:order val="1"/>
          <c:tx>
            <c:strRef>
              <c:f>'グラフ（ウエハ有機）'!$A$15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GB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'グラフ（ウエハ有機）'!$B$9:$I$9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'グラフ（ウエハ有機）'!$B$15:$I$15</c:f>
              <c:numCache>
                <c:formatCode>0.00</c:formatCode>
                <c:ptCount val="8"/>
                <c:pt idx="1">
                  <c:v>0.42599999999999999</c:v>
                </c:pt>
                <c:pt idx="2">
                  <c:v>0.81</c:v>
                </c:pt>
                <c:pt idx="4">
                  <c:v>0.624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01-4126-8ACF-E3035922C38C}"/>
            </c:ext>
          </c:extLst>
        </c:ser>
        <c:ser>
          <c:idx val="2"/>
          <c:order val="2"/>
          <c:tx>
            <c:strRef>
              <c:f>'グラフ（ウエハ有機）'!$A$14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GB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'グラフ（ウエハ有機）'!$B$9:$I$9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'グラフ（ウエハ有機）'!$B$14:$I$14</c:f>
              <c:numCache>
                <c:formatCode>General</c:formatCode>
                <c:ptCount val="8"/>
                <c:pt idx="2" formatCode="0.00">
                  <c:v>0.63200000000000001</c:v>
                </c:pt>
                <c:pt idx="3" formatCode="0.00">
                  <c:v>0.49299999999999999</c:v>
                </c:pt>
                <c:pt idx="4" formatCode="0.00">
                  <c:v>0.60299999999999998</c:v>
                </c:pt>
                <c:pt idx="6" formatCode="0.00">
                  <c:v>0.39200000000000002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1-4126-8ACF-E3035922C38C}"/>
            </c:ext>
          </c:extLst>
        </c:ser>
        <c:ser>
          <c:idx val="1"/>
          <c:order val="3"/>
          <c:tx>
            <c:strRef>
              <c:f>'グラフ（ウエハ有機）'!$A$13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GB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'グラフ（ウエハ有機）'!$B$9:$I$9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'グラフ（ウエハ有機）'!$B$13:$I$13</c:f>
              <c:numCache>
                <c:formatCode>0.00</c:formatCode>
                <c:ptCount val="8"/>
                <c:pt idx="1">
                  <c:v>0.42299999999999999</c:v>
                </c:pt>
                <c:pt idx="2">
                  <c:v>0.53200000000000003</c:v>
                </c:pt>
                <c:pt idx="4">
                  <c:v>0.89100000000000001</c:v>
                </c:pt>
                <c:pt idx="6">
                  <c:v>0.378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01-4126-8ACF-E3035922C38C}"/>
            </c:ext>
          </c:extLst>
        </c:ser>
        <c:ser>
          <c:idx val="6"/>
          <c:order val="4"/>
          <c:tx>
            <c:strRef>
              <c:f>'グラフ（ウエハ有機）'!$A$12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GB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'グラフ（ウエハ有機）'!$B$9:$I$9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'グラフ（ウエハ有機）'!$B$12:$I$12</c:f>
              <c:numCache>
                <c:formatCode>General</c:formatCode>
                <c:ptCount val="8"/>
                <c:pt idx="3" formatCode="0.00">
                  <c:v>1.67</c:v>
                </c:pt>
                <c:pt idx="6" formatCode="0.00">
                  <c:v>1.51</c:v>
                </c:pt>
                <c:pt idx="7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1-4126-8ACF-E3035922C38C}"/>
            </c:ext>
          </c:extLst>
        </c:ser>
        <c:ser>
          <c:idx val="4"/>
          <c:order val="5"/>
          <c:tx>
            <c:strRef>
              <c:f>'グラフ（ウエハ有機）'!$A$11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GB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'グラフ（ウエハ有機）'!$B$9:$I$9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'グラフ（ウエハ有機）'!$B$11:$I$11</c:f>
              <c:numCache>
                <c:formatCode>0.00</c:formatCode>
                <c:ptCount val="8"/>
                <c:pt idx="0">
                  <c:v>0.88</c:v>
                </c:pt>
                <c:pt idx="1">
                  <c:v>0.63200000000000001</c:v>
                </c:pt>
                <c:pt idx="3">
                  <c:v>1.1599999999999999</c:v>
                </c:pt>
                <c:pt idx="7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01-4126-8ACF-E3035922C38C}"/>
            </c:ext>
          </c:extLst>
        </c:ser>
        <c:ser>
          <c:idx val="0"/>
          <c:order val="6"/>
          <c:tx>
            <c:strRef>
              <c:f>'グラフ（ウエハ有機）'!$A$10</c:f>
              <c:strCache>
                <c:ptCount val="1"/>
                <c:pt idx="0">
                  <c:v>HY2 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GB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'グラフ（ウエハ有機）'!$B$9:$I$9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'グラフ（ウエハ有機）'!$B$10:$I$10</c:f>
              <c:numCache>
                <c:formatCode>General</c:formatCode>
                <c:ptCount val="8"/>
                <c:pt idx="0">
                  <c:v>3.15</c:v>
                </c:pt>
                <c:pt idx="1">
                  <c:v>4.26</c:v>
                </c:pt>
                <c:pt idx="2">
                  <c:v>3.8</c:v>
                </c:pt>
                <c:pt idx="3">
                  <c:v>4.7699999999999996</c:v>
                </c:pt>
                <c:pt idx="4">
                  <c:v>4.62</c:v>
                </c:pt>
                <c:pt idx="5">
                  <c:v>6.69</c:v>
                </c:pt>
                <c:pt idx="6" formatCode="0.00">
                  <c:v>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01-4126-8ACF-E3035922C3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NH</a:t>
            </a:r>
            <a:r>
              <a:rPr lang="en-US" altLang="ja-JP" baseline="-25000"/>
              <a:t>4</a:t>
            </a:r>
            <a:r>
              <a:rPr lang="en-US" altLang="ja-JP" baseline="30000"/>
              <a:t>+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GB"/>
        </a:p>
      </c:txPr>
    </c:title>
    <c:autoTitleDeleted val="0"/>
    <c:view3D>
      <c:rotX val="30"/>
      <c:rotY val="30"/>
      <c:depthPercent val="8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9759405074367"/>
          <c:y val="5.5749155524063759E-2"/>
          <c:w val="0.70164161772044997"/>
          <c:h val="0.7599212562875650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'グラフ（無機）'!$A$7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'グラフ（無機）'!$B$96:$I$96</c:f>
              <c:numCache>
                <c:formatCode>0_);[Red]\(0\)</c:formatCode>
                <c:ptCount val="8"/>
                <c:pt idx="4">
                  <c:v>473.49379999999996</c:v>
                </c:pt>
                <c:pt idx="6">
                  <c:v>540.44400000000007</c:v>
                </c:pt>
                <c:pt idx="7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2-4517-B1FC-A5B0E45EFB1F}"/>
            </c:ext>
          </c:extLst>
        </c:ser>
        <c:ser>
          <c:idx val="1"/>
          <c:order val="1"/>
          <c:tx>
            <c:strRef>
              <c:f>'グラフ（無機）'!$A$6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'グラフ（無機）'!$B$95:$I$95</c:f>
              <c:numCache>
                <c:formatCode>0_);[Red]\(0\)</c:formatCode>
                <c:ptCount val="8"/>
                <c:pt idx="0">
                  <c:v>206.68260000000001</c:v>
                </c:pt>
                <c:pt idx="1">
                  <c:v>227.85945000000004</c:v>
                </c:pt>
                <c:pt idx="3">
                  <c:v>244.27440000000001</c:v>
                </c:pt>
                <c:pt idx="7">
                  <c:v>181.60380000000001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2-4517-B1FC-A5B0E45EFB1F}"/>
            </c:ext>
          </c:extLst>
        </c:ser>
        <c:ser>
          <c:idx val="0"/>
          <c:order val="2"/>
          <c:tx>
            <c:strRef>
              <c:f>'グラフ（無機）'!$A$5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'グラフ（無機）'!$B$94:$I$94</c:f>
              <c:numCache>
                <c:formatCode>0_);[Red]\(0\)</c:formatCode>
                <c:ptCount val="8"/>
                <c:pt idx="0">
                  <c:v>1300</c:v>
                </c:pt>
                <c:pt idx="1">
                  <c:v>783.65792999999996</c:v>
                </c:pt>
                <c:pt idx="2">
                  <c:v>515.35500000000002</c:v>
                </c:pt>
                <c:pt idx="3">
                  <c:v>398.916</c:v>
                </c:pt>
                <c:pt idx="4">
                  <c:v>532.1848</c:v>
                </c:pt>
                <c:pt idx="5">
                  <c:v>1050</c:v>
                </c:pt>
                <c:pt idx="6">
                  <c:v>564.52499999999998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2-4517-B1FC-A5B0E45EF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960692704"/>
        <c:axId val="960698944"/>
        <c:axId val="1685073920"/>
      </c:bar3DChart>
      <c:catAx>
        <c:axId val="9606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auto val="1"/>
        <c:lblAlgn val="ctr"/>
        <c:lblOffset val="100"/>
        <c:noMultiLvlLbl val="0"/>
      </c:catAx>
      <c:valAx>
        <c:axId val="960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ng/m</a:t>
                </a:r>
                <a:r>
                  <a:rPr lang="en-US" altLang="ja-JP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endParaRPr lang="ja-JP" altLang="en-US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18095492060766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2704"/>
        <c:crosses val="autoZero"/>
        <c:crossBetween val="between"/>
      </c:valAx>
      <c:serAx>
        <c:axId val="1685073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4955969671155109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'グラフ（ウエハ金属）'!$A$9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'グラフ（ウエハ金属）'!$B$5:$I$5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'グラフ（ウエハ金属）'!$B$9:$I$9</c:f>
              <c:numCache>
                <c:formatCode>0.00_);[Red]\(0.00\)</c:formatCode>
                <c:ptCount val="8"/>
                <c:pt idx="0">
                  <c:v>19.563590000000001</c:v>
                </c:pt>
                <c:pt idx="1">
                  <c:v>2.378619</c:v>
                </c:pt>
                <c:pt idx="4">
                  <c:v>8.8264344902254877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450A-4944-92D8-05AF73A9ECBC}"/>
            </c:ext>
          </c:extLst>
        </c:ser>
        <c:ser>
          <c:idx val="4"/>
          <c:order val="1"/>
          <c:tx>
            <c:strRef>
              <c:f>'グラフ（ウエハ金属）'!$A$10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'グラフ（ウエハ金属）'!$B$5:$I$5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'グラフ（ウエハ金属）'!$B$10:$I$10</c:f>
              <c:numCache>
                <c:formatCode>0.00_);[Red]\(0.00\)</c:formatCode>
                <c:ptCount val="8"/>
                <c:pt idx="1">
                  <c:v>95.25291</c:v>
                </c:pt>
                <c:pt idx="2">
                  <c:v>138.9066</c:v>
                </c:pt>
                <c:pt idx="4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450A-4944-92D8-05AF73A9ECBC}"/>
            </c:ext>
          </c:extLst>
        </c:ser>
        <c:ser>
          <c:idx val="5"/>
          <c:order val="2"/>
          <c:tx>
            <c:strRef>
              <c:f>'グラフ（ウエハ金属）'!$A$12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'グラフ（ウエハ金属）'!$B$5:$I$5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'グラフ（ウエハ金属）'!$B$12:$I$12</c:f>
              <c:numCache>
                <c:formatCode>0.00_);[Red]\(0.00\)</c:formatCode>
                <c:ptCount val="8"/>
                <c:pt idx="1">
                  <c:v>1.8030759999999999</c:v>
                </c:pt>
                <c:pt idx="2">
                  <c:v>130</c:v>
                </c:pt>
                <c:pt idx="4">
                  <c:v>5.2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450A-4944-92D8-05AF73A9ECBC}"/>
            </c:ext>
          </c:extLst>
        </c:ser>
        <c:ser>
          <c:idx val="6"/>
          <c:order val="3"/>
          <c:tx>
            <c:strRef>
              <c:f>'グラフ（ウエハ金属）'!$A$11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'グラフ（ウエハ金属）'!$B$5:$I$5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'グラフ（ウエハ金属）'!$B$11:$I$11</c:f>
              <c:numCache>
                <c:formatCode>0.00_);[Red]\(0.00\)</c:formatCode>
                <c:ptCount val="8"/>
                <c:pt idx="1">
                  <c:v>0</c:v>
                </c:pt>
                <c:pt idx="2">
                  <c:v>16.878019999999999</c:v>
                </c:pt>
                <c:pt idx="4">
                  <c:v>31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450A-4944-92D8-05AF73A9ECBC}"/>
            </c:ext>
          </c:extLst>
        </c:ser>
        <c:ser>
          <c:idx val="1"/>
          <c:order val="4"/>
          <c:tx>
            <c:strRef>
              <c:f>'グラフ（ウエハ金属）'!$A$8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'グラフ（ウエハ金属）'!$B$5:$I$5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'グラフ（ウエハ金属）'!$B$8:$I$8</c:f>
              <c:numCache>
                <c:formatCode>0.00_);[Red]\(0.00\)</c:formatCode>
                <c:ptCount val="8"/>
                <c:pt idx="3">
                  <c:v>2.2986082057930422E-2</c:v>
                </c:pt>
                <c:pt idx="6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0A-4944-92D8-05AF73A9ECBC}"/>
            </c:ext>
          </c:extLst>
        </c:ser>
        <c:ser>
          <c:idx val="3"/>
          <c:order val="5"/>
          <c:tx>
            <c:strRef>
              <c:f>'グラフ（ウエハ金属）'!$A$7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'グラフ（ウエハ金属）'!$B$5:$I$5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'グラフ（ウエハ金属）'!$B$7:$I$7</c:f>
              <c:numCache>
                <c:formatCode>0.00_);[Red]\(0.00\)</c:formatCode>
                <c:ptCount val="8"/>
                <c:pt idx="0">
                  <c:v>120.0098</c:v>
                </c:pt>
                <c:pt idx="1">
                  <c:v>59.292430000000003</c:v>
                </c:pt>
                <c:pt idx="4">
                  <c:v>2.7455106858039571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450A-4944-92D8-05AF73A9ECBC}"/>
            </c:ext>
          </c:extLst>
        </c:ser>
        <c:ser>
          <c:idx val="0"/>
          <c:order val="6"/>
          <c:tx>
            <c:strRef>
              <c:f>'グラフ（ウエハ金属）'!$A$6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'グラフ（ウエハ金属）'!$B$5:$I$5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'グラフ（ウエハ金属）'!$B$6:$I$6</c:f>
              <c:numCache>
                <c:formatCode>0.00_);[Red]\(0.00\)</c:formatCode>
                <c:ptCount val="8"/>
                <c:pt idx="0">
                  <c:v>0</c:v>
                </c:pt>
                <c:pt idx="1">
                  <c:v>4.002154</c:v>
                </c:pt>
                <c:pt idx="2">
                  <c:v>0</c:v>
                </c:pt>
                <c:pt idx="3">
                  <c:v>87.467346710900117</c:v>
                </c:pt>
                <c:pt idx="4">
                  <c:v>1.4402366937076601</c:v>
                </c:pt>
                <c:pt idx="5">
                  <c:v>0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450A-4944-92D8-05AF73A9E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Fe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140215198776261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'グラフ（ウエハ金属）'!$A$27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'グラフ（ウエハ金属）'!$B$27:$I$27</c:f>
              <c:numCache>
                <c:formatCode>0.00_);[Red]\(0.00\)</c:formatCode>
                <c:ptCount val="8"/>
                <c:pt idx="0">
                  <c:v>0.1</c:v>
                </c:pt>
                <c:pt idx="1">
                  <c:v>19.191310000000001</c:v>
                </c:pt>
                <c:pt idx="4">
                  <c:v>0.02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9F-4E99-9436-E323933706C2}"/>
            </c:ext>
          </c:extLst>
        </c:ser>
        <c:ser>
          <c:idx val="4"/>
          <c:order val="1"/>
          <c:tx>
            <c:strRef>
              <c:f>'グラフ（ウエハ金属）'!$A$26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'グラフ（ウエハ金属）'!$B$26:$I$26</c:f>
              <c:numCache>
                <c:formatCode>0.00_);[Red]\(0.00\)</c:formatCode>
                <c:ptCount val="8"/>
                <c:pt idx="1">
                  <c:v>0.53816980000000003</c:v>
                </c:pt>
                <c:pt idx="2">
                  <c:v>95.453990000000005</c:v>
                </c:pt>
                <c:pt idx="4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9F-4E99-9436-E323933706C2}"/>
            </c:ext>
          </c:extLst>
        </c:ser>
        <c:ser>
          <c:idx val="5"/>
          <c:order val="2"/>
          <c:tx>
            <c:strRef>
              <c:f>'グラフ（ウエハ金属）'!$A$25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'グラフ（ウエハ金属）'!$B$25:$I$25</c:f>
              <c:numCache>
                <c:formatCode>0.00_);[Red]\(0.00\)</c:formatCode>
                <c:ptCount val="8"/>
                <c:pt idx="1">
                  <c:v>0.222578</c:v>
                </c:pt>
                <c:pt idx="2">
                  <c:v>0.81943577901728137</c:v>
                </c:pt>
                <c:pt idx="4">
                  <c:v>0.2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9F-4E99-9436-E323933706C2}"/>
            </c:ext>
          </c:extLst>
        </c:ser>
        <c:ser>
          <c:idx val="6"/>
          <c:order val="3"/>
          <c:tx>
            <c:strRef>
              <c:f>'グラフ（ウエハ金属）'!$A$24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'グラフ（ウエハ金属）'!$B$24:$I$24</c:f>
              <c:numCache>
                <c:formatCode>0.00_);[Red]\(0.00\)</c:formatCode>
                <c:ptCount val="8"/>
                <c:pt idx="1">
                  <c:v>0.1284728</c:v>
                </c:pt>
                <c:pt idx="2">
                  <c:v>0.73323190000000005</c:v>
                </c:pt>
                <c:pt idx="4">
                  <c:v>1.8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F-4E99-9436-E323933706C2}"/>
            </c:ext>
          </c:extLst>
        </c:ser>
        <c:ser>
          <c:idx val="1"/>
          <c:order val="4"/>
          <c:tx>
            <c:strRef>
              <c:f>'グラフ（ウエハ金属）'!$A$23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'グラフ（ウエハ金属）'!$B$23:$I$23</c:f>
              <c:numCache>
                <c:formatCode>0.00_);[Red]\(0.00\)</c:formatCode>
                <c:ptCount val="8"/>
                <c:pt idx="3">
                  <c:v>2.4502354910362234E-2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9F-4E99-9436-E323933706C2}"/>
            </c:ext>
          </c:extLst>
        </c:ser>
        <c:ser>
          <c:idx val="3"/>
          <c:order val="5"/>
          <c:tx>
            <c:strRef>
              <c:f>'グラフ（ウエハ金属）'!$A$22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'グラフ（ウエハ金属）'!$B$22:$I$22</c:f>
              <c:numCache>
                <c:formatCode>0.00_);[Red]\(0.00\)</c:formatCode>
                <c:ptCount val="8"/>
                <c:pt idx="0">
                  <c:v>4.7093790000000002</c:v>
                </c:pt>
                <c:pt idx="1">
                  <c:v>41.783940000000001</c:v>
                </c:pt>
                <c:pt idx="4">
                  <c:v>10.206705878321005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9F-4E99-9436-E323933706C2}"/>
            </c:ext>
          </c:extLst>
        </c:ser>
        <c:ser>
          <c:idx val="0"/>
          <c:order val="6"/>
          <c:tx>
            <c:strRef>
              <c:f>'グラフ（ウエハ金属）'!$A$21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'グラフ（ウエハ金属）'!$B$21:$I$21</c:f>
              <c:numCache>
                <c:formatCode>0.00_);[Red]\(0.00\)</c:formatCode>
                <c:ptCount val="8"/>
                <c:pt idx="0">
                  <c:v>0.81349769999999999</c:v>
                </c:pt>
                <c:pt idx="1">
                  <c:v>0.2366287</c:v>
                </c:pt>
                <c:pt idx="2">
                  <c:v>0.13478509999999999</c:v>
                </c:pt>
                <c:pt idx="3">
                  <c:v>0.4724283480208637</c:v>
                </c:pt>
                <c:pt idx="4">
                  <c:v>0</c:v>
                </c:pt>
                <c:pt idx="5">
                  <c:v>308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F-4E99-9436-E32393370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Cu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4218987560670457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'グラフ（ウエハ金属）'!$A$42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'グラフ（ウエハ金属）'!$B$42:$I$42</c:f>
              <c:numCache>
                <c:formatCode>0.00_);[Red]\(0.00\)</c:formatCode>
                <c:ptCount val="8"/>
                <c:pt idx="0">
                  <c:v>2.2789259999999998</c:v>
                </c:pt>
                <c:pt idx="1">
                  <c:v>0.1043043</c:v>
                </c:pt>
                <c:pt idx="4">
                  <c:v>0.69168641464971903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73-4FDA-942A-9E2EEC5661E8}"/>
            </c:ext>
          </c:extLst>
        </c:ser>
        <c:ser>
          <c:idx val="4"/>
          <c:order val="1"/>
          <c:tx>
            <c:strRef>
              <c:f>'グラフ（ウエハ金属）'!$A$41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'グラフ（ウエハ金属）'!$B$41:$I$41</c:f>
              <c:numCache>
                <c:formatCode>0.00_);[Red]\(0.00\)</c:formatCode>
                <c:ptCount val="8"/>
                <c:pt idx="1">
                  <c:v>8.0923060000000007</c:v>
                </c:pt>
                <c:pt idx="2">
                  <c:v>18.629940000000001</c:v>
                </c:pt>
                <c:pt idx="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73-4FDA-942A-9E2EEC5661E8}"/>
            </c:ext>
          </c:extLst>
        </c:ser>
        <c:ser>
          <c:idx val="5"/>
          <c:order val="2"/>
          <c:tx>
            <c:strRef>
              <c:f>'グラフ（ウエハ金属）'!$A$40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'グラフ（ウエハ金属）'!$B$40:$I$40</c:f>
              <c:numCache>
                <c:formatCode>0.00_);[Red]\(0.00\)</c:formatCode>
                <c:ptCount val="8"/>
                <c:pt idx="1">
                  <c:v>0.46033790000000002</c:v>
                </c:pt>
                <c:pt idx="2">
                  <c:v>15</c:v>
                </c:pt>
                <c:pt idx="4">
                  <c:v>2</c:v>
                </c:pt>
                <c:pt idx="6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3-4FDA-942A-9E2EEC5661E8}"/>
            </c:ext>
          </c:extLst>
        </c:ser>
        <c:ser>
          <c:idx val="6"/>
          <c:order val="3"/>
          <c:tx>
            <c:strRef>
              <c:f>'グラフ（ウエハ金属）'!$A$39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'グラフ（ウエハ金属）'!$B$39:$I$39</c:f>
              <c:numCache>
                <c:formatCode>0.00_);[Red]\(0.00\)</c:formatCode>
                <c:ptCount val="8"/>
                <c:pt idx="1">
                  <c:v>4.598729E-2</c:v>
                </c:pt>
                <c:pt idx="2">
                  <c:v>2.4640300000000002</c:v>
                </c:pt>
                <c:pt idx="4">
                  <c:v>12</c:v>
                </c:pt>
                <c:pt idx="6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3-4FDA-942A-9E2EEC5661E8}"/>
            </c:ext>
          </c:extLst>
        </c:ser>
        <c:ser>
          <c:idx val="1"/>
          <c:order val="4"/>
          <c:tx>
            <c:strRef>
              <c:f>'グラフ（ウエハ金属）'!$A$38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'グラフ（ウエハ金属）'!$B$38:$I$38</c:f>
              <c:numCache>
                <c:formatCode>0.00_);[Red]\(0.00\)</c:formatCode>
                <c:ptCount val="8"/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73-4FDA-942A-9E2EEC5661E8}"/>
            </c:ext>
          </c:extLst>
        </c:ser>
        <c:ser>
          <c:idx val="3"/>
          <c:order val="5"/>
          <c:tx>
            <c:strRef>
              <c:f>'グラフ（ウエハ金属）'!$A$22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'グラフ（ウエハ金属）'!$B$37:$I$37</c:f>
              <c:numCache>
                <c:formatCode>0.00_);[Red]\(0.00\)</c:formatCode>
                <c:ptCount val="8"/>
                <c:pt idx="0">
                  <c:v>15.83013</c:v>
                </c:pt>
                <c:pt idx="1">
                  <c:v>6.2926820000000001</c:v>
                </c:pt>
                <c:pt idx="4">
                  <c:v>4.7175443666712855</c:v>
                </c:pt>
                <c:pt idx="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73-4FDA-942A-9E2EEC5661E8}"/>
            </c:ext>
          </c:extLst>
        </c:ser>
        <c:ser>
          <c:idx val="0"/>
          <c:order val="6"/>
          <c:tx>
            <c:strRef>
              <c:f>'グラフ（ウエハ金属）'!$A$36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'グラフ（ウエハ金属）'!$B$36:$I$36</c:f>
              <c:numCache>
                <c:formatCode>0.00_);[Red]\(0.00\)</c:formatCode>
                <c:ptCount val="8"/>
                <c:pt idx="0">
                  <c:v>0.31654529999999997</c:v>
                </c:pt>
                <c:pt idx="1">
                  <c:v>0.49347160000000001</c:v>
                </c:pt>
                <c:pt idx="2">
                  <c:v>6.5748059999999997E-2</c:v>
                </c:pt>
                <c:pt idx="3">
                  <c:v>16.309997754257758</c:v>
                </c:pt>
                <c:pt idx="4">
                  <c:v>0</c:v>
                </c:pt>
                <c:pt idx="5">
                  <c:v>0</c:v>
                </c:pt>
                <c:pt idx="6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73-4FDA-942A-9E2EEC566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Ni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140215198776261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'グラフ（ウエハ金属）'!$A$57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'グラフ（ウエハ金属）'!$B$57:$I$57</c:f>
              <c:numCache>
                <c:formatCode>0.00_);[Red]\(0.00\)</c:formatCode>
                <c:ptCount val="8"/>
                <c:pt idx="0">
                  <c:v>5.3800049999999997</c:v>
                </c:pt>
                <c:pt idx="1">
                  <c:v>0</c:v>
                </c:pt>
                <c:pt idx="4">
                  <c:v>1.2825351573758379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3-4D35-A60E-89F0DAE84BCC}"/>
            </c:ext>
          </c:extLst>
        </c:ser>
        <c:ser>
          <c:idx val="4"/>
          <c:order val="1"/>
          <c:tx>
            <c:strRef>
              <c:f>'グラフ（ウエハ金属）'!$A$56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'グラフ（ウエハ金属）'!$B$56:$I$56</c:f>
              <c:numCache>
                <c:formatCode>0.00_);[Red]\(0.00\)</c:formatCode>
                <c:ptCount val="8"/>
                <c:pt idx="1">
                  <c:v>15.19261</c:v>
                </c:pt>
                <c:pt idx="2">
                  <c:v>30.10397</c:v>
                </c:pt>
                <c:pt idx="4">
                  <c:v>74.8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3-4D35-A60E-89F0DAE84BCC}"/>
            </c:ext>
          </c:extLst>
        </c:ser>
        <c:ser>
          <c:idx val="5"/>
          <c:order val="2"/>
          <c:tx>
            <c:strRef>
              <c:f>'グラフ（ウエハ金属）'!$A$55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'グラフ（ウエハ金属）'!$B$55:$I$55</c:f>
              <c:numCache>
                <c:formatCode>0.00_);[Red]\(0.00\)</c:formatCode>
                <c:ptCount val="8"/>
                <c:pt idx="1">
                  <c:v>0.34384940000000003</c:v>
                </c:pt>
                <c:pt idx="2">
                  <c:v>36</c:v>
                </c:pt>
                <c:pt idx="4">
                  <c:v>0.6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3-4D35-A60E-89F0DAE84BCC}"/>
            </c:ext>
          </c:extLst>
        </c:ser>
        <c:ser>
          <c:idx val="6"/>
          <c:order val="3"/>
          <c:tx>
            <c:strRef>
              <c:f>'グラフ（ウエハ金属）'!$A$54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'グラフ（ウエハ金属）'!$B$54:$I$54</c:f>
              <c:numCache>
                <c:formatCode>0.00_);[Red]\(0.00\)</c:formatCode>
                <c:ptCount val="8"/>
                <c:pt idx="1">
                  <c:v>0</c:v>
                </c:pt>
                <c:pt idx="2">
                  <c:v>3.641988</c:v>
                </c:pt>
                <c:pt idx="4">
                  <c:v>4.5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3-4D35-A60E-89F0DAE84BCC}"/>
            </c:ext>
          </c:extLst>
        </c:ser>
        <c:ser>
          <c:idx val="1"/>
          <c:order val="4"/>
          <c:tx>
            <c:strRef>
              <c:f>'グラフ（ウエハ金属）'!$A$53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'グラフ（ウエハ金属）'!$B$53:$I$53</c:f>
              <c:numCache>
                <c:formatCode>0.00_);[Red]\(0.00\)</c:formatCode>
                <c:ptCount val="8"/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E3-4D35-A60E-89F0DAE84BCC}"/>
            </c:ext>
          </c:extLst>
        </c:ser>
        <c:ser>
          <c:idx val="3"/>
          <c:order val="5"/>
          <c:tx>
            <c:strRef>
              <c:f>'グラフ（ウエハ金属）'!$A$52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'グラフ（ウエハ金属）'!$B$52:$I$52</c:f>
              <c:numCache>
                <c:formatCode>0.00_);[Red]\(0.00\)</c:formatCode>
                <c:ptCount val="8"/>
                <c:pt idx="0">
                  <c:v>21.046140000000001</c:v>
                </c:pt>
                <c:pt idx="1">
                  <c:v>9.4210720000000006</c:v>
                </c:pt>
                <c:pt idx="4">
                  <c:v>9.9497518236234719E-2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E3-4D35-A60E-89F0DAE84BCC}"/>
            </c:ext>
          </c:extLst>
        </c:ser>
        <c:ser>
          <c:idx val="0"/>
          <c:order val="6"/>
          <c:tx>
            <c:strRef>
              <c:f>'グラフ（ウエハ金属）'!$A$51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'グラフ（ウエハ金属）'!$B$51:$I$51</c:f>
              <c:numCache>
                <c:formatCode>0.00_);[Red]\(0.00\)</c:formatCode>
                <c:ptCount val="8"/>
                <c:pt idx="0">
                  <c:v>0</c:v>
                </c:pt>
                <c:pt idx="1">
                  <c:v>0.56285879999999999</c:v>
                </c:pt>
                <c:pt idx="2">
                  <c:v>2.1895939999999999E-2</c:v>
                </c:pt>
                <c:pt idx="3">
                  <c:v>21.607084251560924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E3-4D35-A60E-89F0DAE84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Cr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508706254018587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'グラフ（ウエハ金属）'!$A$72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'グラフ（ウエハ金属）'!$B$72:$I$72</c:f>
              <c:numCache>
                <c:formatCode>0.00_);[Red]\(0.00\)</c:formatCode>
                <c:ptCount val="8"/>
                <c:pt idx="0">
                  <c:v>0.25782860000000002</c:v>
                </c:pt>
                <c:pt idx="1">
                  <c:v>0.59505209999999997</c:v>
                </c:pt>
                <c:pt idx="4">
                  <c:v>0.11485746004538241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85-44F4-84F1-66CC94750BE5}"/>
            </c:ext>
          </c:extLst>
        </c:ser>
        <c:ser>
          <c:idx val="4"/>
          <c:order val="1"/>
          <c:tx>
            <c:strRef>
              <c:f>'グラフ（ウエハ金属）'!$A$71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'グラフ（ウエハ金属）'!$B$71:$I$71</c:f>
              <c:numCache>
                <c:formatCode>0.00_);[Red]\(0.00\)</c:formatCode>
                <c:ptCount val="8"/>
                <c:pt idx="1">
                  <c:v>4.0916090000000001</c:v>
                </c:pt>
                <c:pt idx="2">
                  <c:v>11.12832</c:v>
                </c:pt>
                <c:pt idx="4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85-44F4-84F1-66CC94750BE5}"/>
            </c:ext>
          </c:extLst>
        </c:ser>
        <c:ser>
          <c:idx val="5"/>
          <c:order val="2"/>
          <c:tx>
            <c:strRef>
              <c:f>'グラフ（ウエハ金属）'!$A$70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'グラフ（ウエハ金属）'!$B$70:$I$70</c:f>
              <c:numCache>
                <c:formatCode>0.00_);[Red]\(0.00\)</c:formatCode>
                <c:ptCount val="8"/>
                <c:pt idx="1">
                  <c:v>2.3001299999999998</c:v>
                </c:pt>
                <c:pt idx="2">
                  <c:v>0.73494235510051642</c:v>
                </c:pt>
                <c:pt idx="4">
                  <c:v>0.2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5-44F4-84F1-66CC94750BE5}"/>
            </c:ext>
          </c:extLst>
        </c:ser>
        <c:ser>
          <c:idx val="6"/>
          <c:order val="3"/>
          <c:tx>
            <c:strRef>
              <c:f>'グラフ（ウエハ金属）'!$A$69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'グラフ（ウエハ金属）'!$B$69:$I$69</c:f>
              <c:numCache>
                <c:formatCode>0.00_);[Red]\(0.00\)</c:formatCode>
                <c:ptCount val="8"/>
                <c:pt idx="1">
                  <c:v>0.34025480000000002</c:v>
                </c:pt>
                <c:pt idx="2">
                  <c:v>0.22554840000000001</c:v>
                </c:pt>
                <c:pt idx="4">
                  <c:v>17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85-44F4-84F1-66CC94750BE5}"/>
            </c:ext>
          </c:extLst>
        </c:ser>
        <c:ser>
          <c:idx val="1"/>
          <c:order val="4"/>
          <c:tx>
            <c:strRef>
              <c:f>'グラフ（ウエハ金属）'!$A$68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'グラフ（ウエハ金属）'!$B$68:$I$68</c:f>
              <c:numCache>
                <c:formatCode>0.00_);[Red]\(0.00\)</c:formatCode>
                <c:ptCount val="8"/>
                <c:pt idx="3">
                  <c:v>0.14175446018259216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85-44F4-84F1-66CC94750BE5}"/>
            </c:ext>
          </c:extLst>
        </c:ser>
        <c:ser>
          <c:idx val="3"/>
          <c:order val="5"/>
          <c:tx>
            <c:strRef>
              <c:f>'グラフ（ウエハ金属）'!$A$67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'グラフ（ウエハ金属）'!$B$67:$I$67</c:f>
              <c:numCache>
                <c:formatCode>0.00_);[Red]\(0.00\)</c:formatCode>
                <c:ptCount val="8"/>
                <c:pt idx="0">
                  <c:v>281.08690000000001</c:v>
                </c:pt>
                <c:pt idx="1">
                  <c:v>132.32320000000001</c:v>
                </c:pt>
                <c:pt idx="4">
                  <c:v>54.431531872266433</c:v>
                </c:pt>
                <c:pt idx="7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85-44F4-84F1-66CC94750BE5}"/>
            </c:ext>
          </c:extLst>
        </c:ser>
        <c:ser>
          <c:idx val="0"/>
          <c:order val="6"/>
          <c:tx>
            <c:strRef>
              <c:f>'グラフ（ウエハ金属）'!$A$66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'グラフ（ウエハ金属）'!$B$66:$I$66</c:f>
              <c:numCache>
                <c:formatCode>0.00_);[Red]\(0.00\)</c:formatCode>
                <c:ptCount val="8"/>
                <c:pt idx="0">
                  <c:v>1.7663329999999999</c:v>
                </c:pt>
                <c:pt idx="1">
                  <c:v>11.632199999999999</c:v>
                </c:pt>
                <c:pt idx="2">
                  <c:v>0.1543272</c:v>
                </c:pt>
                <c:pt idx="3">
                  <c:v>5.3067054324765307E-2</c:v>
                </c:pt>
                <c:pt idx="4">
                  <c:v>0.52421944267866161</c:v>
                </c:pt>
                <c:pt idx="5">
                  <c:v>29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85-44F4-84F1-66CC94750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Zn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324460726397424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'グラフ（ウエハ金属）'!$A$87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'グラフ（ウエハ金属）'!$B$87:$I$87</c:f>
              <c:numCache>
                <c:formatCode>0.00_);[Red]\(0.00\)</c:formatCode>
                <c:ptCount val="8"/>
                <c:pt idx="0">
                  <c:v>0.79458390000000001</c:v>
                </c:pt>
                <c:pt idx="1">
                  <c:v>62.386539999999997</c:v>
                </c:pt>
                <c:pt idx="4">
                  <c:v>0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53-4353-A883-B4B187BF3FD8}"/>
            </c:ext>
          </c:extLst>
        </c:ser>
        <c:ser>
          <c:idx val="4"/>
          <c:order val="1"/>
          <c:tx>
            <c:strRef>
              <c:f>'グラフ（ウエハ金属）'!$A$86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'グラフ（ウエハ金属）'!$B$86:$I$86</c:f>
              <c:numCache>
                <c:formatCode>0.00_);[Red]\(0.00\)</c:formatCode>
                <c:ptCount val="8"/>
                <c:pt idx="1">
                  <c:v>3.2277879999999999</c:v>
                </c:pt>
                <c:pt idx="2">
                  <c:v>12.058059999999999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53-4353-A883-B4B187BF3FD8}"/>
            </c:ext>
          </c:extLst>
        </c:ser>
        <c:ser>
          <c:idx val="5"/>
          <c:order val="2"/>
          <c:tx>
            <c:strRef>
              <c:f>'グラフ（ウエハ金属）'!$A$85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'グラフ（ウエハ金属）'!$B$85:$I$85</c:f>
              <c:numCache>
                <c:formatCode>0.00_);[Red]\(0.00\)</c:formatCode>
                <c:ptCount val="8"/>
                <c:pt idx="1">
                  <c:v>6.2820080000000003</c:v>
                </c:pt>
                <c:pt idx="2">
                  <c:v>5.4283653470083575</c:v>
                </c:pt>
                <c:pt idx="4">
                  <c:v>4.9000000000000004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3-4353-A883-B4B187BF3FD8}"/>
            </c:ext>
          </c:extLst>
        </c:ser>
        <c:ser>
          <c:idx val="6"/>
          <c:order val="3"/>
          <c:tx>
            <c:strRef>
              <c:f>'グラフ（ウエハ金属）'!$A$84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'グラフ（ウエハ金属）'!$B$84:$I$84</c:f>
              <c:numCache>
                <c:formatCode>0.00_);[Red]\(0.00\)</c:formatCode>
                <c:ptCount val="8"/>
                <c:pt idx="1">
                  <c:v>6.419816</c:v>
                </c:pt>
                <c:pt idx="2">
                  <c:v>2.9274390000000001</c:v>
                </c:pt>
                <c:pt idx="4">
                  <c:v>64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3-4353-A883-B4B187BF3FD8}"/>
            </c:ext>
          </c:extLst>
        </c:ser>
        <c:ser>
          <c:idx val="1"/>
          <c:order val="4"/>
          <c:tx>
            <c:strRef>
              <c:f>'グラフ（ウエハ金属）'!$A$83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'グラフ（ウエハ金属）'!$B$83:$I$83</c:f>
              <c:numCache>
                <c:formatCode>0.00_);[Red]\(0.00\)</c:formatCode>
                <c:ptCount val="8"/>
                <c:pt idx="3">
                  <c:v>1.7016405291044743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53-4353-A883-B4B187BF3FD8}"/>
            </c:ext>
          </c:extLst>
        </c:ser>
        <c:ser>
          <c:idx val="3"/>
          <c:order val="5"/>
          <c:tx>
            <c:strRef>
              <c:f>'グラフ（ウエハ金属）'!$A$82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'グラフ（ウエハ金属）'!$B$82:$I$82</c:f>
              <c:numCache>
                <c:formatCode>0.00_);[Red]\(0.00\)</c:formatCode>
                <c:ptCount val="8"/>
                <c:pt idx="0">
                  <c:v>41.188229999999997</c:v>
                </c:pt>
                <c:pt idx="1">
                  <c:v>27.176349999999999</c:v>
                </c:pt>
                <c:pt idx="4">
                  <c:v>15.278612933031074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53-4353-A883-B4B187BF3FD8}"/>
            </c:ext>
          </c:extLst>
        </c:ser>
        <c:ser>
          <c:idx val="0"/>
          <c:order val="6"/>
          <c:tx>
            <c:strRef>
              <c:f>'グラフ（ウエハ金属）'!$A$81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'グラフ（ウエハ金属）'!$B$81:$I$81</c:f>
              <c:numCache>
                <c:formatCode>0.00_);[Red]\(0.00\)</c:formatCode>
                <c:ptCount val="8"/>
                <c:pt idx="0">
                  <c:v>4.6750170000000004</c:v>
                </c:pt>
                <c:pt idx="1">
                  <c:v>1.296154</c:v>
                </c:pt>
                <c:pt idx="2">
                  <c:v>21.082529999999998</c:v>
                </c:pt>
                <c:pt idx="3">
                  <c:v>0</c:v>
                </c:pt>
                <c:pt idx="4">
                  <c:v>0</c:v>
                </c:pt>
                <c:pt idx="5">
                  <c:v>2.6</c:v>
                </c:pt>
                <c:pt idx="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53-4353-A883-B4B187BF3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Na</a:t>
                </a:r>
                <a:endParaRPr lang="ja-JP" altLang="en-US" sz="2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877197309260902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'グラフ（ウエハ金属）'!$A$102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'グラフ（ウエハ金属）'!$B$102:$I$102</c:f>
              <c:numCache>
                <c:formatCode>0.00_);[Red]\(0.00\)</c:formatCode>
                <c:ptCount val="8"/>
                <c:pt idx="0">
                  <c:v>0.30679489999999998</c:v>
                </c:pt>
                <c:pt idx="1">
                  <c:v>2.9961669999999998</c:v>
                </c:pt>
                <c:pt idx="4">
                  <c:v>0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B-4D77-BB89-3E1B97069A47}"/>
            </c:ext>
          </c:extLst>
        </c:ser>
        <c:ser>
          <c:idx val="4"/>
          <c:order val="1"/>
          <c:tx>
            <c:strRef>
              <c:f>'グラフ（ウエハ金属）'!$A$101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'グラフ（ウエハ金属）'!$B$101:$I$101</c:f>
              <c:numCache>
                <c:formatCode>0.00_);[Red]\(0.00\)</c:formatCode>
                <c:ptCount val="8"/>
                <c:pt idx="1">
                  <c:v>1.5733280000000001</c:v>
                </c:pt>
                <c:pt idx="2">
                  <c:v>6.3109450000000002</c:v>
                </c:pt>
                <c:pt idx="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B-4D77-BB89-3E1B97069A47}"/>
            </c:ext>
          </c:extLst>
        </c:ser>
        <c:ser>
          <c:idx val="5"/>
          <c:order val="2"/>
          <c:tx>
            <c:strRef>
              <c:f>'グラフ（ウエハ金属）'!$A$100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'グラフ（ウエハ金属）'!$B$100:$I$100</c:f>
              <c:numCache>
                <c:formatCode>0.00_);[Red]\(0.00\)</c:formatCode>
                <c:ptCount val="8"/>
                <c:pt idx="1">
                  <c:v>4.8845859999999997</c:v>
                </c:pt>
                <c:pt idx="2">
                  <c:v>1.206106022662115</c:v>
                </c:pt>
                <c:pt idx="4">
                  <c:v>44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B-4D77-BB89-3E1B97069A47}"/>
            </c:ext>
          </c:extLst>
        </c:ser>
        <c:ser>
          <c:idx val="6"/>
          <c:order val="3"/>
          <c:tx>
            <c:strRef>
              <c:f>'グラフ（ウエハ金属）'!$A$99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'グラフ（ウエハ金属）'!$B$99:$I$99</c:f>
              <c:numCache>
                <c:formatCode>0.00_);[Red]\(0.00\)</c:formatCode>
                <c:ptCount val="8"/>
                <c:pt idx="1">
                  <c:v>1.7830569999999999</c:v>
                </c:pt>
                <c:pt idx="2">
                  <c:v>1.040845</c:v>
                </c:pt>
                <c:pt idx="4">
                  <c:v>29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B-4D77-BB89-3E1B97069A47}"/>
            </c:ext>
          </c:extLst>
        </c:ser>
        <c:ser>
          <c:idx val="1"/>
          <c:order val="4"/>
          <c:tx>
            <c:strRef>
              <c:f>'グラフ（ウエハ金属）'!$A$98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'グラフ（ウエハ金属）'!$B$98:$I$98</c:f>
              <c:numCache>
                <c:formatCode>0.00_);[Red]\(0.00\)</c:formatCode>
                <c:ptCount val="8"/>
                <c:pt idx="3">
                  <c:v>0.29038428824263318</c:v>
                </c:pt>
                <c:pt idx="6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1B-4D77-BB89-3E1B97069A47}"/>
            </c:ext>
          </c:extLst>
        </c:ser>
        <c:ser>
          <c:idx val="3"/>
          <c:order val="5"/>
          <c:tx>
            <c:strRef>
              <c:f>'グラフ（ウエハ金属）'!$A$97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'グラフ（ウエハ金属）'!$B$97:$I$97</c:f>
              <c:numCache>
                <c:formatCode>0.00_);[Red]\(0.00\)</c:formatCode>
                <c:ptCount val="8"/>
                <c:pt idx="0">
                  <c:v>16.953600000000002</c:v>
                </c:pt>
                <c:pt idx="1">
                  <c:v>4.3066250000000004</c:v>
                </c:pt>
                <c:pt idx="4">
                  <c:v>4.9832240969445172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1B-4D77-BB89-3E1B97069A47}"/>
            </c:ext>
          </c:extLst>
        </c:ser>
        <c:ser>
          <c:idx val="0"/>
          <c:order val="6"/>
          <c:tx>
            <c:strRef>
              <c:f>'グラフ（ウエハ金属）'!$A$96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'グラフ（ウエハ金属）'!$B$96:$I$96</c:f>
              <c:numCache>
                <c:formatCode>0.00_);[Red]\(0.00\)</c:formatCode>
                <c:ptCount val="8"/>
                <c:pt idx="0">
                  <c:v>2.5354990000000002</c:v>
                </c:pt>
                <c:pt idx="1">
                  <c:v>0.80225659999999999</c:v>
                </c:pt>
                <c:pt idx="2">
                  <c:v>0.27068700000000001</c:v>
                </c:pt>
                <c:pt idx="3">
                  <c:v>0.53532580738796687</c:v>
                </c:pt>
                <c:pt idx="4">
                  <c:v>0.60839004369201721</c:v>
                </c:pt>
                <c:pt idx="5">
                  <c:v>1</c:v>
                </c:pt>
                <c:pt idx="6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1B-4D77-BB89-3E1B97069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K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440323308829162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'グラフ（ウエハ金属）'!$A$117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'グラフ（ウエハ金属）'!$B$117:$I$117</c:f>
              <c:numCache>
                <c:formatCode>0.00_);[Red]\(0.00\)</c:formatCode>
                <c:ptCount val="8"/>
                <c:pt idx="0">
                  <c:v>0.23145089999999999</c:v>
                </c:pt>
                <c:pt idx="1">
                  <c:v>158.7766</c:v>
                </c:pt>
                <c:pt idx="4">
                  <c:v>0.73913323410556786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63-4AFA-88C9-5E54E7EFF636}"/>
            </c:ext>
          </c:extLst>
        </c:ser>
        <c:ser>
          <c:idx val="4"/>
          <c:order val="1"/>
          <c:tx>
            <c:strRef>
              <c:f>'グラフ（ウエハ金属）'!$A$116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'グラフ（ウエハ金属）'!$B$116:$I$116</c:f>
              <c:numCache>
                <c:formatCode>0.00_);[Red]\(0.00\)</c:formatCode>
                <c:ptCount val="8"/>
                <c:pt idx="1">
                  <c:v>1.4635039999999999</c:v>
                </c:pt>
                <c:pt idx="2">
                  <c:v>0.56765509999999997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63-4AFA-88C9-5E54E7EFF636}"/>
            </c:ext>
          </c:extLst>
        </c:ser>
        <c:ser>
          <c:idx val="5"/>
          <c:order val="2"/>
          <c:tx>
            <c:strRef>
              <c:f>'グラフ（ウエハ金属）'!$A$115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'グラフ（ウエハ金属）'!$B$115:$I$115</c:f>
              <c:numCache>
                <c:formatCode>0.00_);[Red]\(0.00\)</c:formatCode>
                <c:ptCount val="8"/>
                <c:pt idx="1">
                  <c:v>14.055059999999999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3-4AFA-88C9-5E54E7EFF636}"/>
            </c:ext>
          </c:extLst>
        </c:ser>
        <c:ser>
          <c:idx val="6"/>
          <c:order val="3"/>
          <c:tx>
            <c:strRef>
              <c:f>'グラフ（ウエハ金属）'!$A$114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'グラフ（ウエハ金属）'!$B$114:$I$114</c:f>
              <c:numCache>
                <c:formatCode>0.00_);[Red]\(0.00\)</c:formatCode>
                <c:ptCount val="8"/>
                <c:pt idx="1">
                  <c:v>0.22722690000000001</c:v>
                </c:pt>
                <c:pt idx="2">
                  <c:v>0</c:v>
                </c:pt>
                <c:pt idx="4">
                  <c:v>35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63-4AFA-88C9-5E54E7EFF636}"/>
            </c:ext>
          </c:extLst>
        </c:ser>
        <c:ser>
          <c:idx val="1"/>
          <c:order val="4"/>
          <c:tx>
            <c:strRef>
              <c:f>'グラフ（ウエハ金属）'!$A$113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'グラフ（ウエハ金属）'!$B$113:$I$113</c:f>
              <c:numCache>
                <c:formatCode>0.00_);[Red]\(0.00\)</c:formatCode>
                <c:ptCount val="8"/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63-4AFA-88C9-5E54E7EFF636}"/>
            </c:ext>
          </c:extLst>
        </c:ser>
        <c:ser>
          <c:idx val="3"/>
          <c:order val="5"/>
          <c:tx>
            <c:strRef>
              <c:f>'グラフ（ウエハ金属）'!$A$112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'グラフ（ウエハ金属）'!$B$112:$I$112</c:f>
              <c:numCache>
                <c:formatCode>0.00_);[Red]\(0.00\)</c:formatCode>
                <c:ptCount val="8"/>
                <c:pt idx="0">
                  <c:v>2.4949599999999998</c:v>
                </c:pt>
                <c:pt idx="1">
                  <c:v>12.08521</c:v>
                </c:pt>
                <c:pt idx="4">
                  <c:v>170.55950067982377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63-4AFA-88C9-5E54E7EFF636}"/>
            </c:ext>
          </c:extLst>
        </c:ser>
        <c:ser>
          <c:idx val="0"/>
          <c:order val="6"/>
          <c:tx>
            <c:strRef>
              <c:f>'グラフ（ウエハ金属）'!$A$111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'グラフ（ウエハ金属）'!$B$111:$I$111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0.3180444</c:v>
                </c:pt>
                <c:pt idx="2">
                  <c:v>0</c:v>
                </c:pt>
                <c:pt idx="3">
                  <c:v>0</c:v>
                </c:pt>
                <c:pt idx="4">
                  <c:v>0.81672481444014344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63-4AFA-88C9-5E54E7EFF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Ca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508706254018587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'グラフ（ウエハ金属）'!$A$132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'グラフ（ウエハ金属）'!$B$132:$I$132</c:f>
              <c:numCache>
                <c:formatCode>0.00_);[Red]\(0.00\)</c:formatCode>
                <c:ptCount val="8"/>
                <c:pt idx="0">
                  <c:v>0.4343707</c:v>
                </c:pt>
                <c:pt idx="1">
                  <c:v>0</c:v>
                </c:pt>
                <c:pt idx="4">
                  <c:v>0.11566160240929187</c:v>
                </c:pt>
                <c:pt idx="7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54-4828-AA4F-B717132A3DBD}"/>
            </c:ext>
          </c:extLst>
        </c:ser>
        <c:ser>
          <c:idx val="4"/>
          <c:order val="1"/>
          <c:tx>
            <c:strRef>
              <c:f>'グラフ（ウエハ金属）'!$A$131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'グラフ（ウエハ金属）'!$B$131:$I$131</c:f>
              <c:numCache>
                <c:formatCode>0.00_);[Red]\(0.00\)</c:formatCode>
                <c:ptCount val="8"/>
                <c:pt idx="1">
                  <c:v>1.0159309999999999</c:v>
                </c:pt>
                <c:pt idx="2">
                  <c:v>1.979463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54-4828-AA4F-B717132A3DBD}"/>
            </c:ext>
          </c:extLst>
        </c:ser>
        <c:ser>
          <c:idx val="5"/>
          <c:order val="2"/>
          <c:tx>
            <c:strRef>
              <c:f>'グラフ（ウエハ金属）'!$A$130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'グラフ（ウエハ金属）'!$B$130:$I$130</c:f>
              <c:numCache>
                <c:formatCode>0.00_);[Red]\(0.00\)</c:formatCode>
                <c:ptCount val="8"/>
                <c:pt idx="1">
                  <c:v>0</c:v>
                </c:pt>
                <c:pt idx="2">
                  <c:v>2.0941831358678313</c:v>
                </c:pt>
                <c:pt idx="4">
                  <c:v>0.1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4-4828-AA4F-B717132A3DBD}"/>
            </c:ext>
          </c:extLst>
        </c:ser>
        <c:ser>
          <c:idx val="6"/>
          <c:order val="3"/>
          <c:tx>
            <c:strRef>
              <c:f>'グラフ（ウエハ金属）'!$A$129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'グラフ（ウエハ金属）'!$B$129:$I$129</c:f>
              <c:numCache>
                <c:formatCode>0.00_);[Red]\(0.00\)</c:formatCode>
                <c:ptCount val="8"/>
                <c:pt idx="1">
                  <c:v>0</c:v>
                </c:pt>
                <c:pt idx="2">
                  <c:v>0.1305616</c:v>
                </c:pt>
                <c:pt idx="4">
                  <c:v>0.4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4-4828-AA4F-B717132A3DBD}"/>
            </c:ext>
          </c:extLst>
        </c:ser>
        <c:ser>
          <c:idx val="1"/>
          <c:order val="4"/>
          <c:tx>
            <c:strRef>
              <c:f>'グラフ（ウエハ金属）'!$A$128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'グラフ（ウエハ金属）'!$B$128:$I$128</c:f>
              <c:numCache>
                <c:formatCode>0.00_);[Red]\(0.00\)</c:formatCode>
                <c:ptCount val="8"/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54-4828-AA4F-B717132A3DBD}"/>
            </c:ext>
          </c:extLst>
        </c:ser>
        <c:ser>
          <c:idx val="3"/>
          <c:order val="5"/>
          <c:tx>
            <c:strRef>
              <c:f>'グラフ（ウエハ金属）'!$A$127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'グラフ（ウエハ金属）'!$B$127:$I$127</c:f>
              <c:numCache>
                <c:formatCode>0.00_);[Red]\(0.00\)</c:formatCode>
                <c:ptCount val="8"/>
                <c:pt idx="0">
                  <c:v>2.5165839999999999</c:v>
                </c:pt>
                <c:pt idx="1">
                  <c:v>1.07969</c:v>
                </c:pt>
                <c:pt idx="4">
                  <c:v>6.3731903368385315E-2</c:v>
                </c:pt>
                <c:pt idx="7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54-4828-AA4F-B717132A3DBD}"/>
            </c:ext>
          </c:extLst>
        </c:ser>
        <c:ser>
          <c:idx val="0"/>
          <c:order val="6"/>
          <c:tx>
            <c:strRef>
              <c:f>'グラフ（ウエハ金属）'!$A$126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'グラフ（ウエハ金属）'!$B$126:$I$126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1.8227324363358202</c:v>
                </c:pt>
                <c:pt idx="4">
                  <c:v>0</c:v>
                </c:pt>
                <c:pt idx="5">
                  <c:v>0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54-4828-AA4F-B717132A3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Mn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Cl</a:t>
            </a:r>
            <a:r>
              <a:rPr lang="en-US" altLang="ja-JP" baseline="30000"/>
              <a:t>-</a:t>
            </a:r>
            <a:endParaRPr lang="ja-JP" altLang="en-US" baseline="30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GB"/>
        </a:p>
      </c:txPr>
    </c:title>
    <c:autoTitleDeleted val="0"/>
    <c:view3D>
      <c:rotX val="30"/>
      <c:rotY val="30"/>
      <c:depthPercent val="8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9759405074367"/>
          <c:y val="5.5749155524063759E-2"/>
          <c:w val="0.66951879544460613"/>
          <c:h val="0.7599212562875650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'グラフ（無機）'!$A$7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'グラフ（無機）'!$B$7:$I$7</c:f>
              <c:numCache>
                <c:formatCode>0.00</c:formatCode>
                <c:ptCount val="8"/>
                <c:pt idx="4">
                  <c:v>22.719739999999998</c:v>
                </c:pt>
                <c:pt idx="6">
                  <c:v>17.959119999999999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57-4060-8CC4-FA7ED7BDAFFD}"/>
            </c:ext>
          </c:extLst>
        </c:ser>
        <c:ser>
          <c:idx val="1"/>
          <c:order val="1"/>
          <c:tx>
            <c:strRef>
              <c:f>'グラフ（無機）'!$A$6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'グラフ（無機）'!$B$6:$I$6</c:f>
              <c:numCache>
                <c:formatCode>0.00</c:formatCode>
                <c:ptCount val="8"/>
                <c:pt idx="0">
                  <c:v>3.0249600000000001</c:v>
                </c:pt>
                <c:pt idx="1">
                  <c:v>5.7548399999999997</c:v>
                </c:pt>
                <c:pt idx="3">
                  <c:v>6.8499000000000008</c:v>
                </c:pt>
                <c:pt idx="7">
                  <c:v>6.7606200000000003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7-4060-8CC4-FA7ED7BDAFFD}"/>
            </c:ext>
          </c:extLst>
        </c:ser>
        <c:ser>
          <c:idx val="0"/>
          <c:order val="2"/>
          <c:tx>
            <c:strRef>
              <c:f>'グラフ（無機）'!$A$5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'グラフ（無機）'!$B$5:$I$5</c:f>
              <c:numCache>
                <c:formatCode>0.00</c:formatCode>
                <c:ptCount val="8"/>
                <c:pt idx="0">
                  <c:v>4.2915600000000005</c:v>
                </c:pt>
                <c:pt idx="1">
                  <c:v>11.34869</c:v>
                </c:pt>
                <c:pt idx="2">
                  <c:v>11.202150000000001</c:v>
                </c:pt>
                <c:pt idx="3">
                  <c:v>35.360639999999997</c:v>
                </c:pt>
                <c:pt idx="4">
                  <c:v>10.112880000000001</c:v>
                </c:pt>
                <c:pt idx="5">
                  <c:v>14.97405</c:v>
                </c:pt>
                <c:pt idx="6">
                  <c:v>36.501660000000001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7-4060-8CC4-FA7ED7BDA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960692704"/>
        <c:axId val="960698944"/>
        <c:axId val="1685073920"/>
      </c:bar3DChart>
      <c:catAx>
        <c:axId val="9606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GB"/>
          </a:p>
        </c:txPr>
        <c:crossAx val="960698944"/>
        <c:crosses val="autoZero"/>
        <c:auto val="1"/>
        <c:lblAlgn val="ctr"/>
        <c:lblOffset val="100"/>
        <c:noMultiLvlLbl val="0"/>
      </c:catAx>
      <c:valAx>
        <c:axId val="960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ng/m</a:t>
                </a:r>
                <a:r>
                  <a:rPr lang="en-US" altLang="ja-JP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endParaRPr lang="ja-JP" altLang="en-US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18095492060766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2704"/>
        <c:crosses val="autoZero"/>
        <c:crossBetween val="between"/>
      </c:valAx>
      <c:serAx>
        <c:axId val="1685073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4587478615912794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'グラフ（ウエハ金属）'!$A$147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'グラフ（ウエハ金属）'!$B$147:$I$147</c:f>
              <c:numCache>
                <c:formatCode>0.00_);[Red]\(0.00\)</c:formatCode>
                <c:ptCount val="8"/>
                <c:pt idx="0">
                  <c:v>74.29392</c:v>
                </c:pt>
                <c:pt idx="1">
                  <c:v>45.698340000000002</c:v>
                </c:pt>
                <c:pt idx="4">
                  <c:v>0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98-4375-B0D0-884840DC8084}"/>
            </c:ext>
          </c:extLst>
        </c:ser>
        <c:ser>
          <c:idx val="4"/>
          <c:order val="1"/>
          <c:tx>
            <c:strRef>
              <c:f>'グラフ（ウエハ金属）'!$A$146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'グラフ（ウエハ金属）'!$B$146:$I$146</c:f>
              <c:numCache>
                <c:formatCode>0.00_);[Red]\(0.00\)</c:formatCode>
                <c:ptCount val="8"/>
                <c:pt idx="1">
                  <c:v>2.8848210000000001</c:v>
                </c:pt>
                <c:pt idx="2">
                  <c:v>36.700780000000002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8-4375-B0D0-884840DC8084}"/>
            </c:ext>
          </c:extLst>
        </c:ser>
        <c:ser>
          <c:idx val="5"/>
          <c:order val="2"/>
          <c:tx>
            <c:strRef>
              <c:f>'グラフ（ウエハ金属）'!$A$145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'グラフ（ウエハ金属）'!$B$145:$I$145</c:f>
              <c:numCache>
                <c:formatCode>0.00_);[Red]\(0.00\)</c:formatCode>
                <c:ptCount val="8"/>
                <c:pt idx="1">
                  <c:v>7.3919670000000002</c:v>
                </c:pt>
                <c:pt idx="2">
                  <c:v>0</c:v>
                </c:pt>
                <c:pt idx="4">
                  <c:v>49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8-4375-B0D0-884840DC8084}"/>
            </c:ext>
          </c:extLst>
        </c:ser>
        <c:ser>
          <c:idx val="6"/>
          <c:order val="3"/>
          <c:tx>
            <c:strRef>
              <c:f>'グラフ（ウエハ金属）'!$A$144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'グラフ（ウエハ金属）'!$B$144:$I$144</c:f>
              <c:numCache>
                <c:formatCode>0.00_);[Red]\(0.00\)</c:formatCode>
                <c:ptCount val="8"/>
                <c:pt idx="1">
                  <c:v>0.2799741</c:v>
                </c:pt>
                <c:pt idx="2">
                  <c:v>88.5886</c:v>
                </c:pt>
                <c:pt idx="4">
                  <c:v>1100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8-4375-B0D0-884840DC8084}"/>
            </c:ext>
          </c:extLst>
        </c:ser>
        <c:ser>
          <c:idx val="1"/>
          <c:order val="4"/>
          <c:tx>
            <c:strRef>
              <c:f>'グラフ（ウエハ金属）'!$A$143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'グラフ（ウエハ金属）'!$B$143:$I$143</c:f>
              <c:numCache>
                <c:formatCode>0.00_);[Red]\(0.00\)</c:formatCode>
                <c:ptCount val="8"/>
                <c:pt idx="3">
                  <c:v>0.99144236712457534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98-4375-B0D0-884840DC8084}"/>
            </c:ext>
          </c:extLst>
        </c:ser>
        <c:ser>
          <c:idx val="3"/>
          <c:order val="5"/>
          <c:tx>
            <c:strRef>
              <c:f>'グラフ（ウエハ金属）'!$A$142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'グラフ（ウエハ金属）'!$B$142:$I$142</c:f>
              <c:numCache>
                <c:formatCode>0.00_);[Red]\(0.00\)</c:formatCode>
                <c:ptCount val="8"/>
                <c:pt idx="0">
                  <c:v>76.338949999999997</c:v>
                </c:pt>
                <c:pt idx="1">
                  <c:v>19.740570000000002</c:v>
                </c:pt>
                <c:pt idx="4">
                  <c:v>240.5240439474064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98-4375-B0D0-884840DC8084}"/>
            </c:ext>
          </c:extLst>
        </c:ser>
        <c:ser>
          <c:idx val="0"/>
          <c:order val="6"/>
          <c:tx>
            <c:strRef>
              <c:f>'グラフ（ウエハ金属）'!$A$141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'グラフ（ウエハ金属）'!$B$141:$I$141</c:f>
              <c:numCache>
                <c:formatCode>0.00_);[Red]\(0.00\)</c:formatCode>
                <c:ptCount val="8"/>
                <c:pt idx="0">
                  <c:v>12.949870000000001</c:v>
                </c:pt>
                <c:pt idx="1">
                  <c:v>0.26560430000000002</c:v>
                </c:pt>
                <c:pt idx="2">
                  <c:v>0</c:v>
                </c:pt>
                <c:pt idx="3">
                  <c:v>0.94077641404488188</c:v>
                </c:pt>
                <c:pt idx="4">
                  <c:v>0.29078585490214698</c:v>
                </c:pt>
                <c:pt idx="5">
                  <c:v>1.6</c:v>
                </c:pt>
                <c:pt idx="6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98-4375-B0D0-884840DC8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Al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324460726397424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'グラフ（ウエハ金属）'!$A$162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'グラフ（ウエハ金属）'!$B$162:$I$162</c:f>
              <c:numCache>
                <c:formatCode>0.00_);[Red]\(0.00\)</c:formatCode>
                <c:ptCount val="8"/>
                <c:pt idx="0">
                  <c:v>0</c:v>
                </c:pt>
                <c:pt idx="1">
                  <c:v>0.75008980000000003</c:v>
                </c:pt>
                <c:pt idx="4">
                  <c:v>0</c:v>
                </c:pt>
                <c:pt idx="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2C-4158-AD3D-2CFB42C30AC4}"/>
            </c:ext>
          </c:extLst>
        </c:ser>
        <c:ser>
          <c:idx val="4"/>
          <c:order val="1"/>
          <c:tx>
            <c:strRef>
              <c:f>'グラフ（ウエハ金属）'!$A$161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'グラフ（ウエハ金属）'!$B$161:$I$161</c:f>
              <c:numCache>
                <c:formatCode>0.00_);[Red]\(0.00\)</c:formatCode>
                <c:ptCount val="8"/>
                <c:pt idx="1">
                  <c:v>0</c:v>
                </c:pt>
                <c:pt idx="2">
                  <c:v>0.1112447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2C-4158-AD3D-2CFB42C30AC4}"/>
            </c:ext>
          </c:extLst>
        </c:ser>
        <c:ser>
          <c:idx val="5"/>
          <c:order val="2"/>
          <c:tx>
            <c:strRef>
              <c:f>'グラフ（ウエハ金属）'!$A$160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'グラフ（ウエハ金属）'!$B$160:$I$160</c:f>
              <c:numCache>
                <c:formatCode>0.00_);[Red]\(0.00\)</c:formatCode>
                <c:ptCount val="8"/>
                <c:pt idx="1">
                  <c:v>0</c:v>
                </c:pt>
                <c:pt idx="2">
                  <c:v>9.3172638318471279E-2</c:v>
                </c:pt>
                <c:pt idx="4">
                  <c:v>0.1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C-4158-AD3D-2CFB42C30AC4}"/>
            </c:ext>
          </c:extLst>
        </c:ser>
        <c:ser>
          <c:idx val="6"/>
          <c:order val="3"/>
          <c:tx>
            <c:strRef>
              <c:f>'グラフ（ウエハ金属）'!$A$159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'グラフ（ウエハ金属）'!$B$159:$I$159</c:f>
              <c:numCache>
                <c:formatCode>0.00_);[Red]\(0.00\)</c:formatCode>
                <c:ptCount val="8"/>
                <c:pt idx="1">
                  <c:v>0</c:v>
                </c:pt>
                <c:pt idx="2">
                  <c:v>0</c:v>
                </c:pt>
                <c:pt idx="4">
                  <c:v>0.54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C-4158-AD3D-2CFB42C30AC4}"/>
            </c:ext>
          </c:extLst>
        </c:ser>
        <c:ser>
          <c:idx val="1"/>
          <c:order val="4"/>
          <c:tx>
            <c:strRef>
              <c:f>'グラフ（ウエハ金属）'!$A$158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'グラフ（ウエハ金属）'!$B$158:$I$158</c:f>
              <c:numCache>
                <c:formatCode>0.00_);[Red]\(0.00\)</c:formatCode>
                <c:ptCount val="8"/>
                <c:pt idx="3">
                  <c:v>0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2C-4158-AD3D-2CFB42C30AC4}"/>
            </c:ext>
          </c:extLst>
        </c:ser>
        <c:ser>
          <c:idx val="3"/>
          <c:order val="5"/>
          <c:tx>
            <c:strRef>
              <c:f>'グラフ（ウエハ金属）'!$A$157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'グラフ（ウエハ金属）'!$B$157:$I$157</c:f>
              <c:numCache>
                <c:formatCode>0.00_);[Red]\(0.00\)</c:formatCode>
                <c:ptCount val="8"/>
                <c:pt idx="0">
                  <c:v>0.89275990000000005</c:v>
                </c:pt>
                <c:pt idx="1">
                  <c:v>0.20491529999999999</c:v>
                </c:pt>
                <c:pt idx="4">
                  <c:v>3.2533214282287268</c:v>
                </c:pt>
                <c:pt idx="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2C-4158-AD3D-2CFB42C30AC4}"/>
            </c:ext>
          </c:extLst>
        </c:ser>
        <c:ser>
          <c:idx val="0"/>
          <c:order val="6"/>
          <c:tx>
            <c:strRef>
              <c:f>'グラフ（ウエハ金属）'!$A$156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'グラフ（ウエハ金属）'!$B$156:$I$156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2C-4158-AD3D-2CFB42C3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Ti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025808301087949E-2"/>
          <c:y val="0.12158611153463968"/>
          <c:w val="0.76982671213936771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'グラフ（ウエハ金属）'!$A$177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'グラフ（ウエハ金属）'!$B$177:$I$177</c:f>
              <c:numCache>
                <c:formatCode>0.00_);[Red]\(0.00\)</c:formatCode>
                <c:ptCount val="8"/>
                <c:pt idx="0">
                  <c:v>6.7618440000000002E-2</c:v>
                </c:pt>
                <c:pt idx="1">
                  <c:v>0</c:v>
                </c:pt>
                <c:pt idx="4">
                  <c:v>0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F-4C93-8B96-D10141F22B52}"/>
            </c:ext>
          </c:extLst>
        </c:ser>
        <c:ser>
          <c:idx val="4"/>
          <c:order val="1"/>
          <c:tx>
            <c:strRef>
              <c:f>'グラフ（ウエハ金属）'!$A$176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'グラフ（ウエハ金属）'!$B$176:$I$176</c:f>
              <c:numCache>
                <c:formatCode>0.00_);[Red]\(0.00\)</c:formatCode>
                <c:ptCount val="8"/>
                <c:pt idx="1">
                  <c:v>0.7363054</c:v>
                </c:pt>
                <c:pt idx="2">
                  <c:v>1.2566109999999999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F-4C93-8B96-D10141F22B52}"/>
            </c:ext>
          </c:extLst>
        </c:ser>
        <c:ser>
          <c:idx val="5"/>
          <c:order val="2"/>
          <c:tx>
            <c:strRef>
              <c:f>'グラフ（ウエハ金属）'!$A$175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'グラフ（ウエハ金属）'!$B$175:$I$175</c:f>
              <c:numCache>
                <c:formatCode>0.00_);[Red]\(0.00\)</c:formatCode>
                <c:ptCount val="8"/>
                <c:pt idx="1">
                  <c:v>1.204262E-2</c:v>
                </c:pt>
                <c:pt idx="2">
                  <c:v>0.24437078388681183</c:v>
                </c:pt>
                <c:pt idx="4">
                  <c:v>0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F-4C93-8B96-D10141F22B52}"/>
            </c:ext>
          </c:extLst>
        </c:ser>
        <c:ser>
          <c:idx val="6"/>
          <c:order val="3"/>
          <c:tx>
            <c:strRef>
              <c:f>'グラフ（ウエハ金属）'!$A$174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'グラフ（ウエハ金属）'!$B$174:$I$174</c:f>
              <c:numCache>
                <c:formatCode>0.00_);[Red]\(0.00\)</c:formatCode>
                <c:ptCount val="8"/>
                <c:pt idx="1">
                  <c:v>0</c:v>
                </c:pt>
                <c:pt idx="2">
                  <c:v>2.7083490000000002E-2</c:v>
                </c:pt>
                <c:pt idx="4">
                  <c:v>0.03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F-4C93-8B96-D10141F22B52}"/>
            </c:ext>
          </c:extLst>
        </c:ser>
        <c:ser>
          <c:idx val="1"/>
          <c:order val="4"/>
          <c:tx>
            <c:strRef>
              <c:f>'グラフ（ウエハ金属）'!$A$173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'グラフ（ウエハ金属）'!$B$173:$I$173</c:f>
              <c:numCache>
                <c:formatCode>0.00_);[Red]\(0.00\)</c:formatCode>
                <c:ptCount val="8"/>
                <c:pt idx="3">
                  <c:v>0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BF-4C93-8B96-D10141F22B52}"/>
            </c:ext>
          </c:extLst>
        </c:ser>
        <c:ser>
          <c:idx val="3"/>
          <c:order val="5"/>
          <c:tx>
            <c:strRef>
              <c:f>'グラフ（ウエハ金属）'!$A$172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'グラフ（ウエハ金属）'!$B$172:$I$172</c:f>
              <c:numCache>
                <c:formatCode>0.00_);[Red]\(0.00\)</c:formatCode>
                <c:ptCount val="8"/>
                <c:pt idx="0">
                  <c:v>0.16477739999999999</c:v>
                </c:pt>
                <c:pt idx="1">
                  <c:v>0.03</c:v>
                </c:pt>
                <c:pt idx="4">
                  <c:v>0.02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BF-4C93-8B96-D10141F22B52}"/>
            </c:ext>
          </c:extLst>
        </c:ser>
        <c:ser>
          <c:idx val="0"/>
          <c:order val="6"/>
          <c:tx>
            <c:strRef>
              <c:f>'グラフ（ウエハ金属）'!$A$171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'グラフ（ウエハ金属）'!$B$171:$I$171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0.39736930414782345</c:v>
                </c:pt>
                <c:pt idx="4">
                  <c:v>1.7063389103735765E-2</c:v>
                </c:pt>
                <c:pt idx="5">
                  <c:v>0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F-4C93-8B96-D10141F22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Mo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4955969671155109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'グラフ（ウエハ金属）'!$A$192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'グラフ（ウエハ金属）'!$B$192:$I$192</c:f>
              <c:numCache>
                <c:formatCode>0.00_);[Red]\(0.00\)</c:formatCode>
                <c:ptCount val="8"/>
                <c:pt idx="0">
                  <c:v>0.84022140000000001</c:v>
                </c:pt>
                <c:pt idx="1">
                  <c:v>8.5486869999999993</c:v>
                </c:pt>
                <c:pt idx="4">
                  <c:v>0</c:v>
                </c:pt>
                <c:pt idx="7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CC-4504-BACC-712E76C07E01}"/>
            </c:ext>
          </c:extLst>
        </c:ser>
        <c:ser>
          <c:idx val="4"/>
          <c:order val="1"/>
          <c:tx>
            <c:strRef>
              <c:f>'グラフ（ウエハ金属）'!$A$191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'グラフ（ウエハ金属）'!$B$191:$I$191</c:f>
              <c:numCache>
                <c:formatCode>0.00_);[Red]\(0.00\)</c:formatCode>
                <c:ptCount val="8"/>
                <c:pt idx="1">
                  <c:v>0.79181250000000003</c:v>
                </c:pt>
                <c:pt idx="2">
                  <c:v>2.3287749999999998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CC-4504-BACC-712E76C07E01}"/>
            </c:ext>
          </c:extLst>
        </c:ser>
        <c:ser>
          <c:idx val="5"/>
          <c:order val="2"/>
          <c:tx>
            <c:strRef>
              <c:f>'グラフ（ウエハ金属）'!$A$190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'グラフ（ウエハ金属）'!$B$190:$I$190</c:f>
              <c:numCache>
                <c:formatCode>0.00_);[Red]\(0.00\)</c:formatCode>
                <c:ptCount val="8"/>
                <c:pt idx="1">
                  <c:v>0.58733979999999997</c:v>
                </c:pt>
                <c:pt idx="2">
                  <c:v>0</c:v>
                </c:pt>
                <c:pt idx="4">
                  <c:v>1.1000000000000001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C-4504-BACC-712E76C07E01}"/>
            </c:ext>
          </c:extLst>
        </c:ser>
        <c:ser>
          <c:idx val="6"/>
          <c:order val="3"/>
          <c:tx>
            <c:strRef>
              <c:f>'グラフ（ウエハ金属）'!$A$189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'グラフ（ウエハ金属）'!$B$189:$I$189</c:f>
              <c:numCache>
                <c:formatCode>0.00_);[Red]\(0.00\)</c:formatCode>
                <c:ptCount val="8"/>
                <c:pt idx="1">
                  <c:v>0.19163839999999999</c:v>
                </c:pt>
                <c:pt idx="2">
                  <c:v>0.2351982</c:v>
                </c:pt>
                <c:pt idx="4">
                  <c:v>3.7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C-4504-BACC-712E76C07E01}"/>
            </c:ext>
          </c:extLst>
        </c:ser>
        <c:ser>
          <c:idx val="1"/>
          <c:order val="4"/>
          <c:tx>
            <c:strRef>
              <c:f>'グラフ（ウエハ金属）'!$A$188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'グラフ（ウエハ金属）'!$B$188:$I$188</c:f>
              <c:numCache>
                <c:formatCode>0.00_);[Red]\(0.00\)</c:formatCode>
                <c:ptCount val="8"/>
                <c:pt idx="3">
                  <c:v>0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CC-4504-BACC-712E76C07E01}"/>
            </c:ext>
          </c:extLst>
        </c:ser>
        <c:ser>
          <c:idx val="3"/>
          <c:order val="5"/>
          <c:tx>
            <c:strRef>
              <c:f>'グラフ（ウエハ金属）'!$A$187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'グラフ（ウエハ金属）'!$B$187:$I$187</c:f>
              <c:numCache>
                <c:formatCode>0.00_);[Red]\(0.00\)</c:formatCode>
                <c:ptCount val="8"/>
                <c:pt idx="0">
                  <c:v>3.8484829999999999</c:v>
                </c:pt>
                <c:pt idx="1">
                  <c:v>4.061083</c:v>
                </c:pt>
                <c:pt idx="4">
                  <c:v>27.655676182353822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CC-4504-BACC-712E76C07E01}"/>
            </c:ext>
          </c:extLst>
        </c:ser>
        <c:ser>
          <c:idx val="0"/>
          <c:order val="6"/>
          <c:tx>
            <c:strRef>
              <c:f>'グラフ（ウエハ金属）'!$A$186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'グラフ（ウエハ金属）'!$B$186:$I$186</c:f>
              <c:numCache>
                <c:formatCode>0.00_);[Red]\(0.00\)</c:formatCode>
                <c:ptCount val="8"/>
                <c:pt idx="0">
                  <c:v>0.1166948</c:v>
                </c:pt>
                <c:pt idx="1">
                  <c:v>0.1508264</c:v>
                </c:pt>
                <c:pt idx="2">
                  <c:v>0.22470509999999999</c:v>
                </c:pt>
                <c:pt idx="3">
                  <c:v>0</c:v>
                </c:pt>
                <c:pt idx="4">
                  <c:v>4.0795248887758179E-2</c:v>
                </c:pt>
                <c:pt idx="5">
                  <c:v>1.1000000000000001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CC-4504-BACC-712E76C07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Mg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324460726397424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'グラフ（ウエハ金属）'!$A$207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'グラフ（ウエハ金属）'!$B$207:$I$207</c:f>
              <c:numCache>
                <c:formatCode>0.00_);[Red]\(0.00\)</c:formatCode>
                <c:ptCount val="8"/>
                <c:pt idx="0">
                  <c:v>4.4342800000000002E-2</c:v>
                </c:pt>
                <c:pt idx="1">
                  <c:v>1.88958</c:v>
                </c:pt>
                <c:pt idx="4">
                  <c:v>1.1216991855259898E-2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EE-4C16-904F-76DEB1917502}"/>
            </c:ext>
          </c:extLst>
        </c:ser>
        <c:ser>
          <c:idx val="4"/>
          <c:order val="1"/>
          <c:tx>
            <c:strRef>
              <c:f>'グラフ（ウエハ金属）'!$A$206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'グラフ（ウエハ金属）'!$B$206:$I$206</c:f>
              <c:numCache>
                <c:formatCode>0.00_);[Red]\(0.00\)</c:formatCode>
                <c:ptCount val="8"/>
                <c:pt idx="1">
                  <c:v>0.1608415</c:v>
                </c:pt>
                <c:pt idx="2">
                  <c:v>0.30728949999999999</c:v>
                </c:pt>
                <c:pt idx="4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E-4C16-904F-76DEB1917502}"/>
            </c:ext>
          </c:extLst>
        </c:ser>
        <c:ser>
          <c:idx val="5"/>
          <c:order val="2"/>
          <c:tx>
            <c:strRef>
              <c:f>'グラフ（ウエハ金属）'!$A$205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'グラフ（ウエハ金属）'!$B$205:$I$205</c:f>
              <c:numCache>
                <c:formatCode>0.00_);[Red]\(0.00\)</c:formatCode>
                <c:ptCount val="8"/>
                <c:pt idx="1">
                  <c:v>0.29306159999999998</c:v>
                </c:pt>
                <c:pt idx="2">
                  <c:v>0.26696440615518557</c:v>
                </c:pt>
                <c:pt idx="4">
                  <c:v>0.03</c:v>
                </c:pt>
                <c:pt idx="6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E-4C16-904F-76DEB1917502}"/>
            </c:ext>
          </c:extLst>
        </c:ser>
        <c:ser>
          <c:idx val="6"/>
          <c:order val="3"/>
          <c:tx>
            <c:strRef>
              <c:f>'グラフ（ウエハ金属）'!$A$204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'グラフ（ウエハ金属）'!$B$204:$I$204</c:f>
              <c:numCache>
                <c:formatCode>0.00_);[Red]\(0.00\)</c:formatCode>
                <c:ptCount val="8"/>
                <c:pt idx="1">
                  <c:v>0</c:v>
                </c:pt>
                <c:pt idx="2">
                  <c:v>5.5525390000000001E-2</c:v>
                </c:pt>
                <c:pt idx="4">
                  <c:v>0.05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E-4C16-904F-76DEB1917502}"/>
            </c:ext>
          </c:extLst>
        </c:ser>
        <c:ser>
          <c:idx val="1"/>
          <c:order val="4"/>
          <c:tx>
            <c:strRef>
              <c:f>'グラフ（ウエハ金属）'!$A$203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'グラフ（ウエハ金属）'!$B$203:$I$203</c:f>
              <c:numCache>
                <c:formatCode>0.00_);[Red]\(0.00\)</c:formatCode>
                <c:ptCount val="8"/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E-4C16-904F-76DEB1917502}"/>
            </c:ext>
          </c:extLst>
        </c:ser>
        <c:ser>
          <c:idx val="3"/>
          <c:order val="5"/>
          <c:tx>
            <c:strRef>
              <c:f>'グラフ（ウエハ金属）'!$A$202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'グラフ（ウエハ金属）'!$B$202:$I$202</c:f>
              <c:numCache>
                <c:formatCode>0.00_);[Red]\(0.00\)</c:formatCode>
                <c:ptCount val="8"/>
                <c:pt idx="0">
                  <c:v>0.31093460000000001</c:v>
                </c:pt>
                <c:pt idx="1">
                  <c:v>0.17881150000000001</c:v>
                </c:pt>
                <c:pt idx="4">
                  <c:v>0.01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EE-4C16-904F-76DEB1917502}"/>
            </c:ext>
          </c:extLst>
        </c:ser>
        <c:ser>
          <c:idx val="0"/>
          <c:order val="6"/>
          <c:tx>
            <c:strRef>
              <c:f>'グラフ（ウエハ金属）'!$A$201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'グラフ（ウエハ金属）'!$B$201:$I$201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1.886964E-2</c:v>
                </c:pt>
                <c:pt idx="3">
                  <c:v>0.19741905665257423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EE-4C16-904F-76DEB1917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Co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140215198776261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'グラフ（ウエハ金属）'!$A$222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'グラフ（ウエハ金属）'!$B$222:$I$222</c:f>
              <c:numCache>
                <c:formatCode>0.00_);[Red]\(0.00\)</c:formatCode>
                <c:ptCount val="8"/>
                <c:pt idx="0">
                  <c:v>13.64528</c:v>
                </c:pt>
                <c:pt idx="1">
                  <c:v>46.158110000000001</c:v>
                </c:pt>
                <c:pt idx="4">
                  <c:v>101.29049797019229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AB-457E-A6CE-F38D412BA1F1}"/>
            </c:ext>
          </c:extLst>
        </c:ser>
        <c:ser>
          <c:idx val="4"/>
          <c:order val="1"/>
          <c:tx>
            <c:strRef>
              <c:f>'グラフ（ウエハ金属）'!$A$221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'グラフ（ウエハ金属）'!$B$221:$I$221</c:f>
              <c:numCache>
                <c:formatCode>0.00_);[Red]\(0.00\)</c:formatCode>
                <c:ptCount val="8"/>
                <c:pt idx="1">
                  <c:v>50.412770000000002</c:v>
                </c:pt>
                <c:pt idx="2">
                  <c:v>42.358269999999997</c:v>
                </c:pt>
                <c:pt idx="4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B-457E-A6CE-F38D412BA1F1}"/>
            </c:ext>
          </c:extLst>
        </c:ser>
        <c:ser>
          <c:idx val="5"/>
          <c:order val="2"/>
          <c:tx>
            <c:strRef>
              <c:f>'グラフ（ウエハ金属）'!$A$220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'グラフ（ウエハ金属）'!$B$220:$I$220</c:f>
              <c:numCache>
                <c:formatCode>0.00_);[Red]\(0.00\)</c:formatCode>
                <c:ptCount val="8"/>
                <c:pt idx="1">
                  <c:v>14.977220000000001</c:v>
                </c:pt>
                <c:pt idx="2">
                  <c:v>273.09216540793625</c:v>
                </c:pt>
                <c:pt idx="4">
                  <c:v>72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B-457E-A6CE-F38D412BA1F1}"/>
            </c:ext>
          </c:extLst>
        </c:ser>
        <c:ser>
          <c:idx val="6"/>
          <c:order val="3"/>
          <c:tx>
            <c:strRef>
              <c:f>'グラフ（ウエハ金属）'!$A$219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'グラフ（ウエハ金属）'!$B$219:$I$219</c:f>
              <c:numCache>
                <c:formatCode>0.00_);[Red]\(0.00\)</c:formatCode>
                <c:ptCount val="8"/>
                <c:pt idx="1">
                  <c:v>26.70626</c:v>
                </c:pt>
                <c:pt idx="2">
                  <c:v>11.970560000000001</c:v>
                </c:pt>
                <c:pt idx="4">
                  <c:v>52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B-457E-A6CE-F38D412BA1F1}"/>
            </c:ext>
          </c:extLst>
        </c:ser>
        <c:ser>
          <c:idx val="1"/>
          <c:order val="4"/>
          <c:tx>
            <c:strRef>
              <c:f>'グラフ（ウエハ金属）'!$A$218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'グラフ（ウエハ金属）'!$B$218:$I$218</c:f>
              <c:numCache>
                <c:formatCode>0.00_);[Red]\(0.00\)</c:formatCode>
                <c:ptCount val="8"/>
                <c:pt idx="3">
                  <c:v>76.557445065655145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AB-457E-A6CE-F38D412BA1F1}"/>
            </c:ext>
          </c:extLst>
        </c:ser>
        <c:ser>
          <c:idx val="3"/>
          <c:order val="5"/>
          <c:tx>
            <c:strRef>
              <c:f>'グラフ（ウエハ金属）'!$A$217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'グラフ（ウエハ金属）'!$B$217:$I$217</c:f>
              <c:numCache>
                <c:formatCode>0.00_);[Red]\(0.00\)</c:formatCode>
                <c:ptCount val="8"/>
                <c:pt idx="0">
                  <c:v>21.623640000000002</c:v>
                </c:pt>
                <c:pt idx="1">
                  <c:v>45.289169999999999</c:v>
                </c:pt>
                <c:pt idx="4">
                  <c:v>218.2848088340582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AB-457E-A6CE-F38D412BA1F1}"/>
            </c:ext>
          </c:extLst>
        </c:ser>
        <c:ser>
          <c:idx val="0"/>
          <c:order val="6"/>
          <c:tx>
            <c:strRef>
              <c:f>'グラフ（ウエハ金属）'!$A$216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'グラフ（ウエハ金属）'!$B$216:$I$216</c:f>
              <c:numCache>
                <c:formatCode>0.00_);[Red]\(0.00\)</c:formatCode>
                <c:ptCount val="8"/>
                <c:pt idx="0">
                  <c:v>75</c:v>
                </c:pt>
                <c:pt idx="1">
                  <c:v>64.587450000000004</c:v>
                </c:pt>
                <c:pt idx="2">
                  <c:v>91.426190000000005</c:v>
                </c:pt>
                <c:pt idx="3">
                  <c:v>98.204747596109314</c:v>
                </c:pt>
                <c:pt idx="4">
                  <c:v>303.23922273592513</c:v>
                </c:pt>
                <c:pt idx="5">
                  <c:v>370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AB-457E-A6CE-F38D412BA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</a:t>
                </a:r>
                <a:endParaRPr lang="ja-JP" altLang="en-US" sz="2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4771724143533935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'グラフ（ウエハ金属）'!$A$237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'グラフ（ウエハ金属）'!$B$237:$I$237</c:f>
              <c:numCache>
                <c:formatCode>0.00_);[Red]\(0.00\)</c:formatCode>
                <c:ptCount val="8"/>
                <c:pt idx="0">
                  <c:v>0.2427455</c:v>
                </c:pt>
                <c:pt idx="1">
                  <c:v>0.7240991</c:v>
                </c:pt>
                <c:pt idx="4">
                  <c:v>0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39-4558-A7F7-9F4CB0249C1B}"/>
            </c:ext>
          </c:extLst>
        </c:ser>
        <c:ser>
          <c:idx val="4"/>
          <c:order val="1"/>
          <c:tx>
            <c:strRef>
              <c:f>'グラフ（ウエハ金属）'!$A$236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'グラフ（ウエハ金属）'!$B$236:$I$236</c:f>
              <c:numCache>
                <c:formatCode>0.00_);[Red]\(0.00\)</c:formatCode>
                <c:ptCount val="8"/>
                <c:pt idx="1">
                  <c:v>0.52246300000000001</c:v>
                </c:pt>
                <c:pt idx="2">
                  <c:v>21.84252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9-4558-A7F7-9F4CB0249C1B}"/>
            </c:ext>
          </c:extLst>
        </c:ser>
        <c:ser>
          <c:idx val="5"/>
          <c:order val="2"/>
          <c:tx>
            <c:strRef>
              <c:f>'グラフ（ウエハ金属）'!$A$235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'グラフ（ウエハ金属）'!$B$235:$I$235</c:f>
              <c:numCache>
                <c:formatCode>0.00_);[Red]\(0.00\)</c:formatCode>
                <c:ptCount val="8"/>
                <c:pt idx="1">
                  <c:v>0.46026359999999999</c:v>
                </c:pt>
                <c:pt idx="2">
                  <c:v>0.17403486713594291</c:v>
                </c:pt>
                <c:pt idx="4">
                  <c:v>0.2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9-4558-A7F7-9F4CB0249C1B}"/>
            </c:ext>
          </c:extLst>
        </c:ser>
        <c:ser>
          <c:idx val="6"/>
          <c:order val="3"/>
          <c:tx>
            <c:strRef>
              <c:f>'グラフ（ウエハ金属）'!$A$234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'グラフ（ウエハ金属）'!$B$234:$I$234</c:f>
              <c:numCache>
                <c:formatCode>0.00_);[Red]\(0.00\)</c:formatCode>
                <c:ptCount val="8"/>
                <c:pt idx="1">
                  <c:v>0.21269779999999999</c:v>
                </c:pt>
                <c:pt idx="2">
                  <c:v>0.47944140000000002</c:v>
                </c:pt>
                <c:pt idx="4">
                  <c:v>0.1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9-4558-A7F7-9F4CB0249C1B}"/>
            </c:ext>
          </c:extLst>
        </c:ser>
        <c:ser>
          <c:idx val="1"/>
          <c:order val="4"/>
          <c:tx>
            <c:strRef>
              <c:f>'グラフ（ウエハ金属）'!$A$233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'グラフ（ウエハ金属）'!$B$233:$I$233</c:f>
              <c:numCache>
                <c:formatCode>0.00_);[Red]\(0.00\)</c:formatCode>
                <c:ptCount val="8"/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39-4558-A7F7-9F4CB0249C1B}"/>
            </c:ext>
          </c:extLst>
        </c:ser>
        <c:ser>
          <c:idx val="3"/>
          <c:order val="5"/>
          <c:tx>
            <c:strRef>
              <c:f>'グラフ（ウエハ金属）'!$A$232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'グラフ（ウエハ金属）'!$B$232:$I$232</c:f>
              <c:numCache>
                <c:formatCode>0.00_);[Red]\(0.00\)</c:formatCode>
                <c:ptCount val="8"/>
                <c:pt idx="0">
                  <c:v>0.46529809999999999</c:v>
                </c:pt>
                <c:pt idx="1">
                  <c:v>0.43246630000000003</c:v>
                </c:pt>
                <c:pt idx="4">
                  <c:v>0.05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39-4558-A7F7-9F4CB0249C1B}"/>
            </c:ext>
          </c:extLst>
        </c:ser>
        <c:ser>
          <c:idx val="0"/>
          <c:order val="6"/>
          <c:tx>
            <c:strRef>
              <c:f>'グラフ（ウエハ金属）'!$A$231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'グラフ（ウエハ金属）'!$B$231:$I$231</c:f>
              <c:numCache>
                <c:formatCode>0.00_);[Red]\(0.00\)</c:formatCode>
                <c:ptCount val="8"/>
                <c:pt idx="0">
                  <c:v>10.92126</c:v>
                </c:pt>
                <c:pt idx="1">
                  <c:v>0.1438702</c:v>
                </c:pt>
                <c:pt idx="2">
                  <c:v>0.104334</c:v>
                </c:pt>
                <c:pt idx="3">
                  <c:v>8.1411268380118945E-2</c:v>
                </c:pt>
                <c:pt idx="4">
                  <c:v>0</c:v>
                </c:pt>
                <c:pt idx="5">
                  <c:v>27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39-4558-A7F7-9F4CB0249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Sn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5140215198776261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'グラフ（ウエハ金属）'!$A$252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'グラフ（ウエハ金属）'!$B$252:$I$252</c:f>
              <c:numCache>
                <c:formatCode>0.00_);[Red]\(0.00\)</c:formatCode>
                <c:ptCount val="8"/>
                <c:pt idx="0">
                  <c:v>0</c:v>
                </c:pt>
                <c:pt idx="1">
                  <c:v>0.1715074</c:v>
                </c:pt>
                <c:pt idx="4">
                  <c:v>1.9431192780018702E-2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C-4AEE-9C2A-8E134961C9E1}"/>
            </c:ext>
          </c:extLst>
        </c:ser>
        <c:ser>
          <c:idx val="4"/>
          <c:order val="1"/>
          <c:tx>
            <c:strRef>
              <c:f>'グラフ（ウエハ金属）'!$A$251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'グラフ（ウエハ金属）'!$B$251:$I$251</c:f>
              <c:numCache>
                <c:formatCode>0.00_);[Red]\(0.00\)</c:formatCode>
                <c:ptCount val="8"/>
                <c:pt idx="1">
                  <c:v>2.2368530000000001E-2</c:v>
                </c:pt>
                <c:pt idx="2">
                  <c:v>3.3308499999999998E-2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C-4AEE-9C2A-8E134961C9E1}"/>
            </c:ext>
          </c:extLst>
        </c:ser>
        <c:ser>
          <c:idx val="5"/>
          <c:order val="2"/>
          <c:tx>
            <c:strRef>
              <c:f>'グラフ（ウエハ金属）'!$A$250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'グラフ（ウエハ金属）'!$B$250:$I$250</c:f>
              <c:numCache>
                <c:formatCode>0.00_);[Red]\(0.00\)</c:formatCode>
                <c:ptCount val="8"/>
                <c:pt idx="1">
                  <c:v>0.73820529999999995</c:v>
                </c:pt>
                <c:pt idx="2">
                  <c:v>0.21331375467050728</c:v>
                </c:pt>
                <c:pt idx="4">
                  <c:v>0.04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C-4AEE-9C2A-8E134961C9E1}"/>
            </c:ext>
          </c:extLst>
        </c:ser>
        <c:ser>
          <c:idx val="6"/>
          <c:order val="3"/>
          <c:tx>
            <c:strRef>
              <c:f>'グラフ（ウエハ金属）'!$A$249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'グラフ（ウエハ金属）'!$B$249:$I$249</c:f>
              <c:numCache>
                <c:formatCode>0.00_);[Red]\(0.00\)</c:formatCode>
                <c:ptCount val="8"/>
                <c:pt idx="1">
                  <c:v>1.418233E-2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C-4AEE-9C2A-8E134961C9E1}"/>
            </c:ext>
          </c:extLst>
        </c:ser>
        <c:ser>
          <c:idx val="1"/>
          <c:order val="4"/>
          <c:tx>
            <c:strRef>
              <c:f>'グラフ（ウエハ金属）'!$A$248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'グラフ（ウエハ金属）'!$B$248:$I$248</c:f>
              <c:numCache>
                <c:formatCode>0.00_);[Red]\(0.00\)</c:formatCode>
                <c:ptCount val="8"/>
                <c:pt idx="3">
                  <c:v>2.3104656674105221E-2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C-4AEE-9C2A-8E134961C9E1}"/>
            </c:ext>
          </c:extLst>
        </c:ser>
        <c:ser>
          <c:idx val="3"/>
          <c:order val="5"/>
          <c:tx>
            <c:strRef>
              <c:f>'グラフ（ウエハ金属）'!$A$247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'グラフ（ウエハ金属）'!$B$247:$I$247</c:f>
              <c:numCache>
                <c:formatCode>0.00_);[Red]\(0.00\)</c:formatCode>
                <c:ptCount val="8"/>
                <c:pt idx="0">
                  <c:v>0.02</c:v>
                </c:pt>
                <c:pt idx="1">
                  <c:v>3.5618259999999999E-2</c:v>
                </c:pt>
                <c:pt idx="4">
                  <c:v>0.21101426168745568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7C-4AEE-9C2A-8E134961C9E1}"/>
            </c:ext>
          </c:extLst>
        </c:ser>
        <c:ser>
          <c:idx val="0"/>
          <c:order val="6"/>
          <c:tx>
            <c:strRef>
              <c:f>'グラフ（ウエハ金属）'!$A$246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'グラフ（ウエハ金属）'!$B$246:$I$246</c:f>
              <c:numCache>
                <c:formatCode>0.00_);[Red]\(0.00\)</c:formatCode>
                <c:ptCount val="8"/>
                <c:pt idx="0">
                  <c:v>2.6696259999999999E-2</c:v>
                </c:pt>
                <c:pt idx="1">
                  <c:v>2.552571E-2</c:v>
                </c:pt>
                <c:pt idx="2">
                  <c:v>1.4622110000000001E-2</c:v>
                </c:pt>
                <c:pt idx="3">
                  <c:v>2.8877242793384047E-2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7C-4AEE-9C2A-8E134961C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W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4771724143533935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'グラフ（ウエハ金属）'!$A$268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'グラフ（ウエハ金属）'!$B$268:$I$268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C8-4AF1-ACFB-452827CB22A1}"/>
            </c:ext>
          </c:extLst>
        </c:ser>
        <c:ser>
          <c:idx val="4"/>
          <c:order val="1"/>
          <c:tx>
            <c:strRef>
              <c:f>'グラフ（ウエハ金属）'!$A$267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'グラフ（ウエハ金属）'!$B$267:$I$267</c:f>
              <c:numCache>
                <c:formatCode>0.00_);[Red]\(0.00\)</c:formatCode>
                <c:ptCount val="8"/>
                <c:pt idx="1">
                  <c:v>0</c:v>
                </c:pt>
                <c:pt idx="2">
                  <c:v>0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C8-4AF1-ACFB-452827CB22A1}"/>
            </c:ext>
          </c:extLst>
        </c:ser>
        <c:ser>
          <c:idx val="5"/>
          <c:order val="2"/>
          <c:tx>
            <c:strRef>
              <c:f>'グラフ（ウエハ金属）'!$A$266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'グラフ（ウエハ金属）'!$B$266:$I$266</c:f>
              <c:numCache>
                <c:formatCode>0.00_);[Red]\(0.00\)</c:formatCode>
                <c:ptCount val="8"/>
                <c:pt idx="1">
                  <c:v>0</c:v>
                </c:pt>
                <c:pt idx="2">
                  <c:v>0</c:v>
                </c:pt>
                <c:pt idx="4">
                  <c:v>0.08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8-4AF1-ACFB-452827CB22A1}"/>
            </c:ext>
          </c:extLst>
        </c:ser>
        <c:ser>
          <c:idx val="6"/>
          <c:order val="3"/>
          <c:tx>
            <c:strRef>
              <c:f>'グラフ（ウエハ金属）'!$A$265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'グラフ（ウエハ金属）'!$B$265:$I$265</c:f>
              <c:numCache>
                <c:formatCode>0.00_);[Red]\(0.00\)</c:formatCode>
                <c:ptCount val="8"/>
                <c:pt idx="1">
                  <c:v>0</c:v>
                </c:pt>
                <c:pt idx="2">
                  <c:v>0</c:v>
                </c:pt>
                <c:pt idx="4">
                  <c:v>0.06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8-4AF1-ACFB-452827CB22A1}"/>
            </c:ext>
          </c:extLst>
        </c:ser>
        <c:ser>
          <c:idx val="1"/>
          <c:order val="4"/>
          <c:tx>
            <c:strRef>
              <c:f>'グラフ（ウエハ金属）'!$A$264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'グラフ（ウエハ金属）'!$B$264:$I$264</c:f>
              <c:numCache>
                <c:formatCode>0.00_);[Red]\(0.00\)</c:formatCode>
                <c:ptCount val="8"/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C8-4AF1-ACFB-452827CB22A1}"/>
            </c:ext>
          </c:extLst>
        </c:ser>
        <c:ser>
          <c:idx val="3"/>
          <c:order val="5"/>
          <c:tx>
            <c:strRef>
              <c:f>'グラフ（ウエハ金属）'!$A$263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'グラフ（ウエハ金属）'!$B$263:$I$263</c:f>
              <c:numCache>
                <c:formatCode>0.00_);[Red]\(0.00\)</c:formatCode>
                <c:ptCount val="8"/>
                <c:pt idx="0">
                  <c:v>0</c:v>
                </c:pt>
                <c:pt idx="1">
                  <c:v>2.7592370000000001E-2</c:v>
                </c:pt>
                <c:pt idx="4">
                  <c:v>5.401059673501585E-3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C8-4AF1-ACFB-452827CB22A1}"/>
            </c:ext>
          </c:extLst>
        </c:ser>
        <c:ser>
          <c:idx val="0"/>
          <c:order val="6"/>
          <c:tx>
            <c:strRef>
              <c:f>'グラフ（ウエハ金属）'!$A$262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'グラフ（ウエハ金属）'!$B$262:$I$262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3.6511873246954936E-2</c:v>
                </c:pt>
                <c:pt idx="5">
                  <c:v>0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C8-4AF1-ACFB-452827CB2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Pb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238115264079639E-2"/>
          <c:y val="0.12158598961509817"/>
          <c:w val="0.74955969671155109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'グラフ（ウエハ金属）'!$A$284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'グラフ（ウエハ金属）'!$B$284:$I$284</c:f>
              <c:numCache>
                <c:formatCode>0.00_);[Red]\(0.00\)</c:formatCode>
                <c:ptCount val="8"/>
                <c:pt idx="0">
                  <c:v>0</c:v>
                </c:pt>
                <c:pt idx="1">
                  <c:v>6.3636150000000002E-2</c:v>
                </c:pt>
                <c:pt idx="4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52-480B-A4F1-9FB1678D8876}"/>
            </c:ext>
          </c:extLst>
        </c:ser>
        <c:ser>
          <c:idx val="4"/>
          <c:order val="1"/>
          <c:tx>
            <c:strRef>
              <c:f>'グラフ（ウエハ金属）'!$A$283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'グラフ（ウエハ金属）'!$B$283:$I$283</c:f>
              <c:numCache>
                <c:formatCode>0.00_);[Red]\(0.00\)</c:formatCode>
                <c:ptCount val="8"/>
                <c:pt idx="1">
                  <c:v>0</c:v>
                </c:pt>
                <c:pt idx="2">
                  <c:v>0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2-480B-A4F1-9FB1678D8876}"/>
            </c:ext>
          </c:extLst>
        </c:ser>
        <c:ser>
          <c:idx val="5"/>
          <c:order val="2"/>
          <c:tx>
            <c:strRef>
              <c:f>'グラフ（ウエハ金属）'!$A$282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'グラフ（ウエハ金属）'!$B$282:$I$282</c:f>
              <c:numCache>
                <c:formatCode>0.00_);[Red]\(0.00\)</c:formatCode>
                <c:ptCount val="8"/>
                <c:pt idx="1">
                  <c:v>0</c:v>
                </c:pt>
                <c:pt idx="2">
                  <c:v>0</c:v>
                </c:pt>
                <c:pt idx="4">
                  <c:v>0.11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2-480B-A4F1-9FB1678D8876}"/>
            </c:ext>
          </c:extLst>
        </c:ser>
        <c:ser>
          <c:idx val="6"/>
          <c:order val="3"/>
          <c:tx>
            <c:strRef>
              <c:f>'グラフ（ウエハ金属）'!$A$281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'グラフ（ウエハ金属）'!$B$281:$I$281</c:f>
              <c:numCache>
                <c:formatCode>0.00_);[Red]\(0.00\)</c:formatCode>
                <c:ptCount val="8"/>
                <c:pt idx="1">
                  <c:v>0</c:v>
                </c:pt>
                <c:pt idx="2">
                  <c:v>0</c:v>
                </c:pt>
                <c:pt idx="4">
                  <c:v>0.12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2-480B-A4F1-9FB1678D8876}"/>
            </c:ext>
          </c:extLst>
        </c:ser>
        <c:ser>
          <c:idx val="1"/>
          <c:order val="4"/>
          <c:tx>
            <c:strRef>
              <c:f>'グラフ（ウエハ金属）'!$A$280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'グラフ（ウエハ金属）'!$B$280:$I$280</c:f>
              <c:numCache>
                <c:formatCode>0.00_);[Red]\(0.00\)</c:formatCode>
                <c:ptCount val="8"/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2-480B-A4F1-9FB1678D8876}"/>
            </c:ext>
          </c:extLst>
        </c:ser>
        <c:ser>
          <c:idx val="3"/>
          <c:order val="5"/>
          <c:tx>
            <c:strRef>
              <c:f>'グラフ（ウエハ金属）'!$A$279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'グラフ（ウエハ金属）'!$B$279:$I$279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4">
                  <c:v>0.49540263898446002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52-480B-A4F1-9FB1678D8876}"/>
            </c:ext>
          </c:extLst>
        </c:ser>
        <c:ser>
          <c:idx val="0"/>
          <c:order val="6"/>
          <c:tx>
            <c:strRef>
              <c:f>'グラフ（ウエハ金属）'!$A$278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'グラフ（ウエハ金属）'!$B$278:$I$278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52-480B-A4F1-9FB1678D8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Sr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NO</a:t>
            </a:r>
            <a:r>
              <a:rPr lang="en-US" altLang="ja-JP" baseline="-25000"/>
              <a:t>2</a:t>
            </a:r>
            <a:r>
              <a:rPr lang="en-US" altLang="ja-JP" baseline="30000"/>
              <a:t>-</a:t>
            </a:r>
            <a:endParaRPr lang="ja-JP" altLang="en-US" baseline="30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GB"/>
        </a:p>
      </c:txPr>
    </c:title>
    <c:autoTitleDeleted val="0"/>
    <c:view3D>
      <c:rotX val="30"/>
      <c:rotY val="30"/>
      <c:depthPercent val="8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9759405074367"/>
          <c:y val="5.5749155524063759E-2"/>
          <c:w val="0.67624876834683356"/>
          <c:h val="0.7599212562875650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'グラフ（無機）'!$A$7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'グラフ（無機）'!$B$18:$I$18</c:f>
              <c:numCache>
                <c:formatCode>0_);[Red]\(0\)</c:formatCode>
                <c:ptCount val="8"/>
                <c:pt idx="4">
                  <c:v>521.27089000000001</c:v>
                </c:pt>
                <c:pt idx="6">
                  <c:v>328.27071999999998</c:v>
                </c:pt>
                <c:pt idx="7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8-475D-94C2-AA4E5E42BC01}"/>
            </c:ext>
          </c:extLst>
        </c:ser>
        <c:ser>
          <c:idx val="1"/>
          <c:order val="1"/>
          <c:tx>
            <c:strRef>
              <c:f>'グラフ（無機）'!$A$6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'グラフ（無機）'!$B$17:$I$17</c:f>
              <c:numCache>
                <c:formatCode>0_);[Red]\(0\)</c:formatCode>
                <c:ptCount val="8"/>
                <c:pt idx="0">
                  <c:v>58.975680000000004</c:v>
                </c:pt>
                <c:pt idx="1">
                  <c:v>659.71268999999995</c:v>
                </c:pt>
                <c:pt idx="3">
                  <c:v>733.38048000000003</c:v>
                </c:pt>
                <c:pt idx="7">
                  <c:v>650.28474000000006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8-475D-94C2-AA4E5E42BC01}"/>
            </c:ext>
          </c:extLst>
        </c:ser>
        <c:ser>
          <c:idx val="0"/>
          <c:order val="2"/>
          <c:tx>
            <c:strRef>
              <c:f>'グラフ（無機）'!$A$5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'グラフ（無機）'!$B$16:$I$16</c:f>
              <c:numCache>
                <c:formatCode>0_);[Red]\(0\)</c:formatCode>
                <c:ptCount val="8"/>
                <c:pt idx="0">
                  <c:v>150.96626999999998</c:v>
                </c:pt>
                <c:pt idx="1">
                  <c:v>228.63302999999999</c:v>
                </c:pt>
                <c:pt idx="2">
                  <c:v>153.35444999999999</c:v>
                </c:pt>
                <c:pt idx="3">
                  <c:v>251.29187999999999</c:v>
                </c:pt>
                <c:pt idx="4">
                  <c:v>369.47159999999997</c:v>
                </c:pt>
                <c:pt idx="5">
                  <c:v>223.14201</c:v>
                </c:pt>
                <c:pt idx="6">
                  <c:v>391.44222000000002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8-475D-94C2-AA4E5E42B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960692704"/>
        <c:axId val="960698944"/>
        <c:axId val="1685073920"/>
      </c:bar3DChart>
      <c:catAx>
        <c:axId val="9606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auto val="1"/>
        <c:lblAlgn val="ctr"/>
        <c:lblOffset val="100"/>
        <c:noMultiLvlLbl val="0"/>
      </c:catAx>
      <c:valAx>
        <c:axId val="960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ng/m</a:t>
                </a:r>
                <a:r>
                  <a:rPr lang="en-US" altLang="ja-JP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endParaRPr lang="ja-JP" altLang="en-US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18095492060766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2704"/>
        <c:crosses val="autoZero"/>
        <c:crossBetween val="between"/>
      </c:valAx>
      <c:serAx>
        <c:axId val="1685073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altLang="ja-JP" sz="1000">
                <a:latin typeface="+mn-lt"/>
                <a:cs typeface="Times New Roman" panose="02020603050405020304" pitchFamily="18" charset="0"/>
              </a:rPr>
              <a:t>E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9</a:t>
            </a:r>
            <a:r>
              <a:rPr lang="en-US" altLang="ja-JP" sz="1000">
                <a:latin typeface="+mn-lt"/>
                <a:cs typeface="Times New Roman" panose="02020603050405020304" pitchFamily="18" charset="0"/>
              </a:rPr>
              <a:t>atoms/cm</a:t>
            </a:r>
            <a:r>
              <a:rPr lang="en-US" altLang="ja-JP" sz="1000" baseline="30000">
                <a:latin typeface="+mn-lt"/>
                <a:cs typeface="Times New Roman" panose="02020603050405020304" pitchFamily="18" charset="0"/>
              </a:rPr>
              <a:t>2</a:t>
            </a:r>
            <a:endParaRPr lang="ja-JP" altLang="en-US" sz="1000" baseline="30000"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6.5981023596644855E-3"/>
          <c:y val="0.3170488638452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ja-GB"/>
        </a:p>
      </c:txPr>
    </c:title>
    <c:autoTitleDeleted val="0"/>
    <c:view3D>
      <c:rotX val="20"/>
      <c:rotY val="15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025808301087949E-2"/>
          <c:y val="0.12492870658010301"/>
          <c:w val="0.76982671213936771"/>
          <c:h val="0.6944270869154144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'グラフ（ウエハ金属）'!$A$300</c:f>
              <c:strCache>
                <c:ptCount val="1"/>
                <c:pt idx="0">
                  <c:v>CC2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'グラフ（ウエハ金属）'!$B$300:$I$300</c:f>
              <c:numCache>
                <c:formatCode>0.00_);[Red]\(0.00\)</c:formatCode>
                <c:ptCount val="8"/>
                <c:pt idx="0">
                  <c:v>0</c:v>
                </c:pt>
                <c:pt idx="1">
                  <c:v>1.7783739999999999E-2</c:v>
                </c:pt>
                <c:pt idx="4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8C-41E9-A824-11889F3B873C}"/>
            </c:ext>
          </c:extLst>
        </c:ser>
        <c:ser>
          <c:idx val="4"/>
          <c:order val="1"/>
          <c:tx>
            <c:strRef>
              <c:f>'グラフ（ウエハ金属）'!$A$299</c:f>
              <c:strCache>
                <c:ptCount val="1"/>
                <c:pt idx="0">
                  <c:v>CC3-3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'グラフ（ウエハ金属）'!$B$299:$I$299</c:f>
              <c:numCache>
                <c:formatCode>0.00_);[Red]\(0.00\)</c:formatCode>
                <c:ptCount val="8"/>
                <c:pt idx="1">
                  <c:v>0</c:v>
                </c:pt>
                <c:pt idx="2">
                  <c:v>0</c:v>
                </c:pt>
                <c:pt idx="4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C-41E9-A824-11889F3B873C}"/>
            </c:ext>
          </c:extLst>
        </c:ser>
        <c:ser>
          <c:idx val="5"/>
          <c:order val="2"/>
          <c:tx>
            <c:strRef>
              <c:f>'グラフ（ウエハ金属）'!$A$298</c:f>
              <c:strCache>
                <c:ptCount val="1"/>
                <c:pt idx="0">
                  <c:v>CC4-2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'グラフ（ウエハ金属）'!$B$298:$I$298</c:f>
              <c:numCache>
                <c:formatCode>0.00_);[Red]\(0.00\)</c:formatCode>
                <c:ptCount val="8"/>
                <c:pt idx="1">
                  <c:v>2.12911E-2</c:v>
                </c:pt>
                <c:pt idx="2">
                  <c:v>0</c:v>
                </c:pt>
                <c:pt idx="4">
                  <c:v>0.42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C-41E9-A824-11889F3B873C}"/>
            </c:ext>
          </c:extLst>
        </c:ser>
        <c:ser>
          <c:idx val="6"/>
          <c:order val="3"/>
          <c:tx>
            <c:strRef>
              <c:f>'グラフ（ウエハ金属）'!$A$297</c:f>
              <c:strCache>
                <c:ptCount val="1"/>
                <c:pt idx="0">
                  <c:v>CC4-1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'グラフ（ウエハ金属）'!$B$297:$I$297</c:f>
              <c:numCache>
                <c:formatCode>0.00_);[Red]\(0.00\)</c:formatCode>
                <c:ptCount val="8"/>
                <c:pt idx="1">
                  <c:v>0</c:v>
                </c:pt>
                <c:pt idx="2">
                  <c:v>0</c:v>
                </c:pt>
                <c:pt idx="4">
                  <c:v>0.02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C-41E9-A824-11889F3B873C}"/>
            </c:ext>
          </c:extLst>
        </c:ser>
        <c:ser>
          <c:idx val="1"/>
          <c:order val="4"/>
          <c:tx>
            <c:strRef>
              <c:f>'グラフ（ウエハ金属）'!$A$296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'グラフ（ウエハ金属）'!$B$296:$I$296</c:f>
              <c:numCache>
                <c:formatCode>0.00_);[Red]\(0.00\)</c:formatCode>
                <c:ptCount val="8"/>
                <c:pt idx="3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8C-41E9-A824-11889F3B873C}"/>
            </c:ext>
          </c:extLst>
        </c:ser>
        <c:ser>
          <c:idx val="3"/>
          <c:order val="5"/>
          <c:tx>
            <c:strRef>
              <c:f>'グラフ（ウエハ金属）'!$A$295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'グラフ（ウエハ金属）'!$B$295:$I$295</c:f>
              <c:numCache>
                <c:formatCode>0.00_);[Red]\(0.00\)</c:formatCode>
                <c:ptCount val="8"/>
                <c:pt idx="0">
                  <c:v>1.6118190000000001E-2</c:v>
                </c:pt>
                <c:pt idx="1">
                  <c:v>0</c:v>
                </c:pt>
                <c:pt idx="4">
                  <c:v>5.1843391663867366E-2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8C-41E9-A824-11889F3B873C}"/>
            </c:ext>
          </c:extLst>
        </c:ser>
        <c:ser>
          <c:idx val="0"/>
          <c:order val="6"/>
          <c:tx>
            <c:strRef>
              <c:f>'グラフ（ウエハ金属）'!$A$294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'グラフ（ウエハ金属）'!$B$20:$I$20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'グラフ（ウエハ金属）'!$B$294:$I$294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5.5621929521874449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8C-41E9-A824-11889F3B8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gapDepth val="250"/>
        <c:shape val="box"/>
        <c:axId val="1273655744"/>
        <c:axId val="1273644096"/>
        <c:axId val="1369765488"/>
      </c:bar3DChart>
      <c:catAx>
        <c:axId val="127365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 sz="2000">
                    <a:latin typeface="+mn-lt"/>
                    <a:cs typeface="Times New Roman" panose="02020603050405020304" pitchFamily="18" charset="0"/>
                  </a:rPr>
                  <a:t>Ba</a:t>
                </a:r>
                <a:endParaRPr lang="ja-JP" altLang="en-US" sz="2000"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6612936676191352"/>
              <c:y val="1.7537601314075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auto val="1"/>
        <c:lblAlgn val="ctr"/>
        <c:lblOffset val="100"/>
        <c:noMultiLvlLbl val="0"/>
      </c:catAx>
      <c:valAx>
        <c:axId val="127364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55744"/>
        <c:crosses val="autoZero"/>
        <c:crossBetween val="between"/>
      </c:valAx>
      <c:serAx>
        <c:axId val="136976548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1273644096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NO</a:t>
            </a:r>
            <a:r>
              <a:rPr lang="en-US" altLang="ja-JP" baseline="-25000"/>
              <a:t>3</a:t>
            </a:r>
            <a:r>
              <a:rPr lang="en-US" altLang="ja-JP" baseline="30000"/>
              <a:t>-</a:t>
            </a:r>
            <a:endParaRPr lang="ja-JP" altLang="en-US" baseline="30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GB"/>
        </a:p>
      </c:txPr>
    </c:title>
    <c:autoTitleDeleted val="0"/>
    <c:view3D>
      <c:rotX val="30"/>
      <c:rotY val="30"/>
      <c:depthPercent val="8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9759405074367"/>
          <c:y val="5.5749155524063759E-2"/>
          <c:w val="0.69402376290836498"/>
          <c:h val="0.7599212562875650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'グラフ（無機）'!$A$7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'グラフ（無機）'!$B$29:$I$29</c:f>
              <c:numCache>
                <c:formatCode>0_);[Red]\(0\)</c:formatCode>
                <c:ptCount val="8"/>
                <c:pt idx="4">
                  <c:v>149.62317999999999</c:v>
                </c:pt>
                <c:pt idx="6">
                  <c:v>51.436719999999994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6-404F-89EA-35DFC68FCC48}"/>
            </c:ext>
          </c:extLst>
        </c:ser>
        <c:ser>
          <c:idx val="1"/>
          <c:order val="1"/>
          <c:tx>
            <c:strRef>
              <c:f>'グラフ（無機）'!$A$6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'グラフ（無機）'!$B$28:$I$28</c:f>
              <c:numCache>
                <c:formatCode>0_);[Red]\(0\)</c:formatCode>
                <c:ptCount val="8"/>
                <c:pt idx="0">
                  <c:v>5.3433600000000006</c:v>
                </c:pt>
                <c:pt idx="1">
                  <c:v>29.459430000000001</c:v>
                </c:pt>
                <c:pt idx="3">
                  <c:v>96.799019999999999</c:v>
                </c:pt>
                <c:pt idx="7">
                  <c:v>35.517749999999999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6-404F-89EA-35DFC68FCC48}"/>
            </c:ext>
          </c:extLst>
        </c:ser>
        <c:ser>
          <c:idx val="0"/>
          <c:order val="2"/>
          <c:tx>
            <c:strRef>
              <c:f>'グラフ（無機）'!$A$5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'グラフ（無機）'!$B$27:$I$27</c:f>
              <c:numCache>
                <c:formatCode>0_);[Red]\(0\)</c:formatCode>
                <c:ptCount val="8"/>
                <c:pt idx="0">
                  <c:v>12.67266</c:v>
                </c:pt>
                <c:pt idx="1">
                  <c:v>112.60603999999999</c:v>
                </c:pt>
                <c:pt idx="2">
                  <c:v>121.50749999999999</c:v>
                </c:pt>
                <c:pt idx="3">
                  <c:v>188.63460000000001</c:v>
                </c:pt>
                <c:pt idx="4">
                  <c:v>62.767599999999995</c:v>
                </c:pt>
                <c:pt idx="5">
                  <c:v>90.857129999999998</c:v>
                </c:pt>
                <c:pt idx="6">
                  <c:v>83.638619999999989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96-404F-89EA-35DFC68FC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960692704"/>
        <c:axId val="960698944"/>
        <c:axId val="1685073920"/>
      </c:bar3DChart>
      <c:catAx>
        <c:axId val="9606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auto val="1"/>
        <c:lblAlgn val="ctr"/>
        <c:lblOffset val="100"/>
        <c:noMultiLvlLbl val="0"/>
      </c:catAx>
      <c:valAx>
        <c:axId val="960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ng/m</a:t>
                </a:r>
                <a:r>
                  <a:rPr lang="en-US" altLang="ja-JP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endParaRPr lang="ja-JP" altLang="en-US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18095492060766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2704"/>
        <c:crosses val="autoZero"/>
        <c:crossBetween val="between"/>
      </c:valAx>
      <c:serAx>
        <c:axId val="1685073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SO</a:t>
            </a:r>
            <a:r>
              <a:rPr lang="en-US" altLang="ja-JP" baseline="-25000"/>
              <a:t>4</a:t>
            </a:r>
            <a:r>
              <a:rPr lang="en-US" altLang="ja-JP" baseline="30000"/>
              <a:t>2-</a:t>
            </a:r>
            <a:endParaRPr lang="ja-JP" altLang="en-US" baseline="30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GB"/>
        </a:p>
      </c:txPr>
    </c:title>
    <c:autoTitleDeleted val="0"/>
    <c:view3D>
      <c:rotX val="30"/>
      <c:rotY val="30"/>
      <c:depthPercent val="8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9759405074367"/>
          <c:y val="5.5749155524063759E-2"/>
          <c:w val="0.69148447797100332"/>
          <c:h val="0.7599212562875650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'グラフ（無機）'!$A$7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'グラフ（無機）'!$B$40:$I$40</c:f>
              <c:numCache>
                <c:formatCode>0_);[Red]\(0\)</c:formatCode>
                <c:ptCount val="8"/>
                <c:pt idx="4">
                  <c:v>50.894799999999996</c:v>
                </c:pt>
                <c:pt idx="6">
                  <c:v>10.458559999999999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1-4703-B8B9-CF65E0FF0DC5}"/>
            </c:ext>
          </c:extLst>
        </c:ser>
        <c:ser>
          <c:idx val="1"/>
          <c:order val="1"/>
          <c:tx>
            <c:strRef>
              <c:f>'グラフ（無機）'!$A$6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'グラフ（無機）'!$B$39:$I$39</c:f>
              <c:numCache>
                <c:formatCode>0.0_);[Red]\(0.0\)</c:formatCode>
                <c:ptCount val="8"/>
                <c:pt idx="0">
                  <c:v>0</c:v>
                </c:pt>
                <c:pt idx="1">
                  <c:v>5.9896200000000004</c:v>
                </c:pt>
                <c:pt idx="3">
                  <c:v>5.74308</c:v>
                </c:pt>
                <c:pt idx="7">
                  <c:v>5.8830600000000004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11-4703-B8B9-CF65E0FF0DC5}"/>
            </c:ext>
          </c:extLst>
        </c:ser>
        <c:ser>
          <c:idx val="0"/>
          <c:order val="2"/>
          <c:tx>
            <c:strRef>
              <c:f>'グラフ（無機）'!$A$5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'グラフ（無機）'!$B$38:$I$38</c:f>
              <c:numCache>
                <c:formatCode>0_);[Red]\(0\)</c:formatCode>
                <c:ptCount val="8"/>
                <c:pt idx="0" formatCode="0.0_);[Red]\(0.0\)">
                  <c:v>6.1015500000000005</c:v>
                </c:pt>
                <c:pt idx="1">
                  <c:v>27.60305</c:v>
                </c:pt>
                <c:pt idx="2">
                  <c:v>24.905850000000001</c:v>
                </c:pt>
                <c:pt idx="3">
                  <c:v>48.605760000000004</c:v>
                </c:pt>
                <c:pt idx="4">
                  <c:v>11.560560000000001</c:v>
                </c:pt>
                <c:pt idx="5">
                  <c:v>14.174160000000001</c:v>
                </c:pt>
                <c:pt idx="6">
                  <c:v>19.300319999999999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11-4703-B8B9-CF65E0FF0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960692704"/>
        <c:axId val="960698944"/>
        <c:axId val="1685073920"/>
      </c:bar3DChart>
      <c:catAx>
        <c:axId val="9606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auto val="1"/>
        <c:lblAlgn val="ctr"/>
        <c:lblOffset val="100"/>
        <c:noMultiLvlLbl val="0"/>
      </c:catAx>
      <c:valAx>
        <c:axId val="960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ng/m</a:t>
                </a:r>
                <a:r>
                  <a:rPr lang="en-US" altLang="ja-JP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endParaRPr lang="ja-JP" altLang="en-US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18095492060766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2704"/>
        <c:crosses val="autoZero"/>
        <c:crossBetween val="between"/>
      </c:valAx>
      <c:serAx>
        <c:axId val="1685073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</a:t>
            </a:r>
            <a:r>
              <a:rPr lang="en-US" altLang="ja-JP" baseline="30000"/>
              <a:t>-</a:t>
            </a:r>
            <a:endParaRPr lang="ja-JP" altLang="en-US" baseline="30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GB"/>
        </a:p>
      </c:txPr>
    </c:title>
    <c:autoTitleDeleted val="0"/>
    <c:view3D>
      <c:rotX val="30"/>
      <c:rotY val="30"/>
      <c:depthPercent val="8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9759405074367"/>
          <c:y val="5.5749155524063759E-2"/>
          <c:w val="0.70164161772044997"/>
          <c:h val="0.7599212562875650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'グラフ（無機）'!$A$7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'グラフ（無機）'!$B$51:$I$51</c:f>
              <c:numCache>
                <c:formatCode>0.0_);[Red]\(0.0\)</c:formatCode>
                <c:ptCount val="8"/>
                <c:pt idx="4">
                  <c:v>3.4512699999999996</c:v>
                </c:pt>
                <c:pt idx="6">
                  <c:v>0.8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F-46B7-85E1-6A24D3278FFB}"/>
            </c:ext>
          </c:extLst>
        </c:ser>
        <c:ser>
          <c:idx val="1"/>
          <c:order val="1"/>
          <c:tx>
            <c:strRef>
              <c:f>'グラフ（無機）'!$A$6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'グラフ（無機）'!$B$50:$I$50</c:f>
              <c:numCache>
                <c:formatCode>0.0_);[Red]\(0.0\)</c:formatCode>
                <c:ptCount val="8"/>
                <c:pt idx="0">
                  <c:v>0</c:v>
                </c:pt>
                <c:pt idx="1">
                  <c:v>0.55145999999999995</c:v>
                </c:pt>
                <c:pt idx="3">
                  <c:v>0.67079999999999995</c:v>
                </c:pt>
                <c:pt idx="7">
                  <c:v>0.88607999999999998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F-46B7-85E1-6A24D3278FFB}"/>
            </c:ext>
          </c:extLst>
        </c:ser>
        <c:ser>
          <c:idx val="0"/>
          <c:order val="2"/>
          <c:tx>
            <c:strRef>
              <c:f>'グラフ（無機）'!$A$5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'グラフ（無機）'!$B$49:$I$49</c:f>
              <c:numCache>
                <c:formatCode>0.0_);[Red]\(0.0\)</c:formatCode>
                <c:ptCount val="8"/>
                <c:pt idx="0">
                  <c:v>1.6980599999999999</c:v>
                </c:pt>
                <c:pt idx="1">
                  <c:v>1.4958</c:v>
                </c:pt>
                <c:pt idx="2">
                  <c:v>2.1088499999999999</c:v>
                </c:pt>
                <c:pt idx="3">
                  <c:v>2.89296</c:v>
                </c:pt>
                <c:pt idx="4">
                  <c:v>1.3757599999999999</c:v>
                </c:pt>
                <c:pt idx="5">
                  <c:v>1.5479100000000001</c:v>
                </c:pt>
                <c:pt idx="6">
                  <c:v>1.84158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F-46B7-85E1-6A24D327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960692704"/>
        <c:axId val="960698944"/>
        <c:axId val="1685073920"/>
      </c:bar3DChart>
      <c:catAx>
        <c:axId val="9606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auto val="1"/>
        <c:lblAlgn val="ctr"/>
        <c:lblOffset val="100"/>
        <c:noMultiLvlLbl val="0"/>
      </c:catAx>
      <c:valAx>
        <c:axId val="960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ng/m</a:t>
                </a:r>
                <a:r>
                  <a:rPr lang="en-US" altLang="ja-JP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endParaRPr lang="ja-JP" altLang="en-US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18095492060766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2704"/>
        <c:crosses val="autoZero"/>
        <c:crossBetween val="between"/>
      </c:valAx>
      <c:serAx>
        <c:axId val="1685073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Lactic acid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GB"/>
        </a:p>
      </c:txPr>
    </c:title>
    <c:autoTitleDeleted val="0"/>
    <c:view3D>
      <c:rotX val="30"/>
      <c:rotY val="30"/>
      <c:depthPercent val="8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9759405074367"/>
          <c:y val="5.5749155524063759E-2"/>
          <c:w val="0.68132733822155678"/>
          <c:h val="0.7599212562875650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'グラフ（無機）'!$A$7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'グラフ（無機）'!$B$62:$I$62</c:f>
              <c:numCache>
                <c:formatCode>0.0_);[Red]\(0.0\)</c:formatCode>
                <c:ptCount val="8"/>
                <c:pt idx="4" formatCode="0_);[Red]\(0\)">
                  <c:v>36.427979999999998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2-4785-AFBE-75556EE52CB7}"/>
            </c:ext>
          </c:extLst>
        </c:ser>
        <c:ser>
          <c:idx val="1"/>
          <c:order val="1"/>
          <c:tx>
            <c:strRef>
              <c:f>'グラフ（無機）'!$A$6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'グラフ（無機）'!$B$61:$I$61</c:f>
              <c:numCache>
                <c:formatCode>0.0_);[Red]\(0.0\)</c:formatCode>
                <c:ptCount val="8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2-4785-AFBE-75556EE52CB7}"/>
            </c:ext>
          </c:extLst>
        </c:ser>
        <c:ser>
          <c:idx val="0"/>
          <c:order val="2"/>
          <c:tx>
            <c:strRef>
              <c:f>'グラフ（無機）'!$A$5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'グラフ（無機）'!$B$60:$I$60</c:f>
              <c:numCache>
                <c:formatCode>0_);[Red]\(0\)</c:formatCode>
                <c:ptCount val="8"/>
                <c:pt idx="0">
                  <c:v>122.31492000000001</c:v>
                </c:pt>
                <c:pt idx="1">
                  <c:v>23.910639999999997</c:v>
                </c:pt>
                <c:pt idx="2">
                  <c:v>30.651</c:v>
                </c:pt>
                <c:pt idx="3">
                  <c:v>41.199480000000001</c:v>
                </c:pt>
                <c:pt idx="4">
                  <c:v>68.472480000000004</c:v>
                </c:pt>
                <c:pt idx="5">
                  <c:v>50.575980000000001</c:v>
                </c:pt>
                <c:pt idx="6">
                  <c:v>41.329079999999998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12-4785-AFBE-75556EE52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960692704"/>
        <c:axId val="960698944"/>
        <c:axId val="1685073920"/>
      </c:bar3DChart>
      <c:catAx>
        <c:axId val="9606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auto val="1"/>
        <c:lblAlgn val="ctr"/>
        <c:lblOffset val="100"/>
        <c:noMultiLvlLbl val="0"/>
      </c:catAx>
      <c:valAx>
        <c:axId val="960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ng/m</a:t>
                </a:r>
                <a:r>
                  <a:rPr lang="en-US" altLang="ja-JP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endParaRPr lang="ja-JP" altLang="en-US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18095492060766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2704"/>
        <c:crosses val="autoZero"/>
        <c:crossBetween val="between"/>
      </c:valAx>
      <c:serAx>
        <c:axId val="1685073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Acetic acid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GB"/>
        </a:p>
      </c:txPr>
    </c:title>
    <c:autoTitleDeleted val="0"/>
    <c:view3D>
      <c:rotX val="30"/>
      <c:rotY val="30"/>
      <c:depthPercent val="8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9759405074367"/>
          <c:y val="5.5749155524063759E-2"/>
          <c:w val="0.70164161772044997"/>
          <c:h val="0.7599212562875650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'グラフ（無機）'!$A$7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'グラフ（無機）'!$B$73:$I$73</c:f>
              <c:numCache>
                <c:formatCode>0_);[Red]\(0\)</c:formatCode>
                <c:ptCount val="8"/>
                <c:pt idx="4">
                  <c:v>351.99457000000001</c:v>
                </c:pt>
                <c:pt idx="6">
                  <c:v>169.45048</c:v>
                </c:pt>
                <c:pt idx="7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4-4462-AB7D-F36859D4C6AE}"/>
            </c:ext>
          </c:extLst>
        </c:ser>
        <c:ser>
          <c:idx val="1"/>
          <c:order val="1"/>
          <c:tx>
            <c:strRef>
              <c:f>'グラフ（無機）'!$A$6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'グラフ（無機）'!$B$72:$I$72</c:f>
              <c:numCache>
                <c:formatCode>0_);[Red]\(0\)</c:formatCode>
                <c:ptCount val="8"/>
                <c:pt idx="0">
                  <c:v>47.701079999999997</c:v>
                </c:pt>
                <c:pt idx="1">
                  <c:v>171.00447</c:v>
                </c:pt>
                <c:pt idx="3">
                  <c:v>225.17466000000002</c:v>
                </c:pt>
                <c:pt idx="7">
                  <c:v>103.45410000000001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4-4462-AB7D-F36859D4C6AE}"/>
            </c:ext>
          </c:extLst>
        </c:ser>
        <c:ser>
          <c:idx val="0"/>
          <c:order val="2"/>
          <c:tx>
            <c:strRef>
              <c:f>'グラフ（無機）'!$A$5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'グラフ（無機）'!$B$71:$I$71</c:f>
              <c:numCache>
                <c:formatCode>0_);[Red]\(0\)</c:formatCode>
                <c:ptCount val="8"/>
                <c:pt idx="0">
                  <c:v>389.58192000000003</c:v>
                </c:pt>
                <c:pt idx="1">
                  <c:v>299.78878999999995</c:v>
                </c:pt>
                <c:pt idx="2">
                  <c:v>287.99445000000003</c:v>
                </c:pt>
                <c:pt idx="3">
                  <c:v>313.79039999999998</c:v>
                </c:pt>
                <c:pt idx="4">
                  <c:v>456.30223999999998</c:v>
                </c:pt>
                <c:pt idx="5">
                  <c:v>253.63610999999997</c:v>
                </c:pt>
                <c:pt idx="6">
                  <c:v>256.33062000000001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4-4462-AB7D-F36859D4C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960692704"/>
        <c:axId val="960698944"/>
        <c:axId val="1685073920"/>
      </c:bar3DChart>
      <c:catAx>
        <c:axId val="9606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auto val="1"/>
        <c:lblAlgn val="ctr"/>
        <c:lblOffset val="100"/>
        <c:noMultiLvlLbl val="0"/>
      </c:catAx>
      <c:valAx>
        <c:axId val="960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ng/m</a:t>
                </a:r>
                <a:r>
                  <a:rPr lang="en-US" altLang="ja-JP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endParaRPr lang="ja-JP" altLang="en-US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18095492060766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2704"/>
        <c:crosses val="autoZero"/>
        <c:crossBetween val="between"/>
      </c:valAx>
      <c:serAx>
        <c:axId val="1685073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Formic acid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GB"/>
        </a:p>
      </c:txPr>
    </c:title>
    <c:autoTitleDeleted val="0"/>
    <c:view3D>
      <c:rotX val="30"/>
      <c:rotY val="30"/>
      <c:depthPercent val="8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9759405074367"/>
          <c:y val="5.5749155524063759E-2"/>
          <c:w val="0.70164161772044997"/>
          <c:h val="0.75992125628756502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'グラフ（無機）'!$A$7</c:f>
              <c:strCache>
                <c:ptCount val="1"/>
                <c:pt idx="0">
                  <c:v>SEM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'グラフ（無機）'!$B$84:$I$84</c:f>
              <c:numCache>
                <c:formatCode>0_);[Red]\(0\)</c:formatCode>
                <c:ptCount val="8"/>
                <c:pt idx="4">
                  <c:v>223.65466999999998</c:v>
                </c:pt>
                <c:pt idx="6">
                  <c:v>186.99895999999998</c:v>
                </c:pt>
                <c:pt idx="7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A-46C6-9133-8E3CEA47ABF0}"/>
            </c:ext>
          </c:extLst>
        </c:ser>
        <c:ser>
          <c:idx val="1"/>
          <c:order val="1"/>
          <c:tx>
            <c:strRef>
              <c:f>'グラフ（無機）'!$A$6</c:f>
              <c:strCache>
                <c:ptCount val="1"/>
                <c:pt idx="0">
                  <c:v>HY1 Room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'グラフ（無機）'!$B$83:$I$83</c:f>
              <c:numCache>
                <c:formatCode>0_);[Red]\(0\)</c:formatCode>
                <c:ptCount val="8"/>
                <c:pt idx="0">
                  <c:v>46.042319999999997</c:v>
                </c:pt>
                <c:pt idx="1">
                  <c:v>77.332710000000006</c:v>
                </c:pt>
                <c:pt idx="3">
                  <c:v>63.096480000000007</c:v>
                </c:pt>
                <c:pt idx="7">
                  <c:v>77.787600000000012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3A-46C6-9133-8E3CEA47ABF0}"/>
            </c:ext>
          </c:extLst>
        </c:ser>
        <c:ser>
          <c:idx val="0"/>
          <c:order val="2"/>
          <c:tx>
            <c:strRef>
              <c:f>'グラフ（無機）'!$A$5</c:f>
              <c:strCache>
                <c:ptCount val="1"/>
                <c:pt idx="0">
                  <c:v>HY2 Room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'グラフ（無機）'!$B$4:$I$4</c:f>
              <c:strCache>
                <c:ptCount val="8"/>
                <c:pt idx="0">
                  <c:v>FY2018 - 2nd H</c:v>
                </c:pt>
                <c:pt idx="1">
                  <c:v>FY2019 - 1st H</c:v>
                </c:pt>
                <c:pt idx="2">
                  <c:v>FY2019 - 2nd H</c:v>
                </c:pt>
                <c:pt idx="3">
                  <c:v>FY2020 - 1st H</c:v>
                </c:pt>
                <c:pt idx="4">
                  <c:v>FY2020 - 2nd H</c:v>
                </c:pt>
                <c:pt idx="5">
                  <c:v>FY2021 - 1st H</c:v>
                </c:pt>
                <c:pt idx="6">
                  <c:v>FY2021 - 2nd H</c:v>
                </c:pt>
                <c:pt idx="7">
                  <c:v>FY2022 - 1st H</c:v>
                </c:pt>
              </c:strCache>
            </c:strRef>
          </c:cat>
          <c:val>
            <c:numRef>
              <c:f>'グラフ（無機）'!$B$82:$I$82</c:f>
              <c:numCache>
                <c:formatCode>0_);[Red]\(0\)</c:formatCode>
                <c:ptCount val="8"/>
                <c:pt idx="0">
                  <c:v>310.19078999999999</c:v>
                </c:pt>
                <c:pt idx="1">
                  <c:v>305.85232000000002</c:v>
                </c:pt>
                <c:pt idx="2">
                  <c:v>286.20434999999998</c:v>
                </c:pt>
                <c:pt idx="3">
                  <c:v>274.87907999999999</c:v>
                </c:pt>
                <c:pt idx="4">
                  <c:v>311.84511999999995</c:v>
                </c:pt>
                <c:pt idx="5">
                  <c:v>305.44331999999997</c:v>
                </c:pt>
                <c:pt idx="6">
                  <c:v>212.72939999999997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3A-46C6-9133-8E3CEA47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gapDepth val="300"/>
        <c:shape val="box"/>
        <c:axId val="960692704"/>
        <c:axId val="960698944"/>
        <c:axId val="1685073920"/>
      </c:bar3DChart>
      <c:catAx>
        <c:axId val="96069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auto val="1"/>
        <c:lblAlgn val="ctr"/>
        <c:lblOffset val="100"/>
        <c:noMultiLvlLbl val="0"/>
      </c:catAx>
      <c:valAx>
        <c:axId val="96069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ja-JP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ng/m</a:t>
                </a:r>
                <a:r>
                  <a:rPr lang="en-US" altLang="ja-JP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endParaRPr lang="ja-JP" altLang="en-US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18095492060766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ja-GB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2704"/>
        <c:crosses val="autoZero"/>
        <c:crossBetween val="between"/>
      </c:valAx>
      <c:serAx>
        <c:axId val="1685073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ja-GB"/>
          </a:p>
        </c:txPr>
        <c:crossAx val="960698944"/>
        <c:crosses val="autoZero"/>
        <c:tickLblSkip val="1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GB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chart" Target="../charts/chart23.xml"/><Relationship Id="rId18" Type="http://schemas.openxmlformats.org/officeDocument/2006/relationships/chart" Target="../charts/chart2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17" Type="http://schemas.openxmlformats.org/officeDocument/2006/relationships/chart" Target="../charts/chart27.xml"/><Relationship Id="rId2" Type="http://schemas.openxmlformats.org/officeDocument/2006/relationships/chart" Target="../charts/chart12.xml"/><Relationship Id="rId16" Type="http://schemas.openxmlformats.org/officeDocument/2006/relationships/chart" Target="../charts/chart26.xml"/><Relationship Id="rId20" Type="http://schemas.openxmlformats.org/officeDocument/2006/relationships/chart" Target="../charts/chart30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5" Type="http://schemas.openxmlformats.org/officeDocument/2006/relationships/chart" Target="../charts/chart25.xml"/><Relationship Id="rId10" Type="http://schemas.openxmlformats.org/officeDocument/2006/relationships/chart" Target="../charts/chart20.xml"/><Relationship Id="rId19" Type="http://schemas.openxmlformats.org/officeDocument/2006/relationships/chart" Target="../charts/chart29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Relationship Id="rId1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472018</xdr:colOff>
      <xdr:row>18</xdr:row>
      <xdr:rowOff>71261</xdr:rowOff>
    </xdr:from>
    <xdr:to>
      <xdr:col>10</xdr:col>
      <xdr:colOff>560018</xdr:colOff>
      <xdr:row>43</xdr:row>
      <xdr:rowOff>145142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B631289-5467-422D-9CE4-8BEAEE8CD6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0.37626</cdr:x>
      <cdr:y>0.02784</cdr:y>
    </cdr:from>
    <cdr:to>
      <cdr:x>0.62869</cdr:x>
      <cdr:y>0.09475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4163AE7-BC93-8C77-40A2-E9E11E10E366}"/>
            </a:ext>
          </a:extLst>
        </cdr:cNvPr>
        <cdr:cNvSpPr txBox="1"/>
      </cdr:nvSpPr>
      <cdr:spPr>
        <a:xfrm xmlns:a="http://schemas.openxmlformats.org/drawingml/2006/main">
          <a:off x="2920696" y="128311"/>
          <a:ext cx="1959429" cy="308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400"/>
            <a:t>Total Organic Compound</a:t>
          </a:r>
          <a:endParaRPr lang="ja-JP" altLang="en-US" sz="14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469726</xdr:colOff>
      <xdr:row>2</xdr:row>
      <xdr:rowOff>174624</xdr:rowOff>
    </xdr:from>
    <xdr:to>
      <xdr:col>18</xdr:col>
      <xdr:colOff>426232</xdr:colOff>
      <xdr:row>22</xdr:row>
      <xdr:rowOff>104384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F3A7F8-5828-4BFC-9245-C99D259B3E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14</xdr:row>
      <xdr:rowOff>0</xdr:rowOff>
    </xdr:from>
    <xdr:to>
      <xdr:col>27</xdr:col>
      <xdr:colOff>539315</xdr:colOff>
      <xdr:row>30</xdr:row>
      <xdr:rowOff>139178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399BB7-DFE4-4DF1-971D-B468CADA4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347946</xdr:colOff>
      <xdr:row>24</xdr:row>
      <xdr:rowOff>191368</xdr:rowOff>
    </xdr:from>
    <xdr:to>
      <xdr:col>18</xdr:col>
      <xdr:colOff>591507</xdr:colOff>
      <xdr:row>43</xdr:row>
      <xdr:rowOff>104384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28CB86B-0D4A-4992-91BA-255501134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36</xdr:row>
      <xdr:rowOff>0</xdr:rowOff>
    </xdr:from>
    <xdr:to>
      <xdr:col>28</xdr:col>
      <xdr:colOff>86987</xdr:colOff>
      <xdr:row>53</xdr:row>
      <xdr:rowOff>34795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9D10AE8-8D1B-4E36-8392-391BCEC77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330548</xdr:colOff>
      <xdr:row>45</xdr:row>
      <xdr:rowOff>121781</xdr:rowOff>
    </xdr:from>
    <xdr:to>
      <xdr:col>18</xdr:col>
      <xdr:colOff>330548</xdr:colOff>
      <xdr:row>62</xdr:row>
      <xdr:rowOff>139178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3F86540-3216-4D7C-8EF3-AF4EA4D27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58</xdr:row>
      <xdr:rowOff>0</xdr:rowOff>
    </xdr:from>
    <xdr:to>
      <xdr:col>28</xdr:col>
      <xdr:colOff>191370</xdr:colOff>
      <xdr:row>75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E1643F1-FF8F-4C42-93E8-FF94A4C7C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69</xdr:row>
      <xdr:rowOff>0</xdr:rowOff>
    </xdr:from>
    <xdr:to>
      <xdr:col>18</xdr:col>
      <xdr:colOff>452329</xdr:colOff>
      <xdr:row>85</xdr:row>
      <xdr:rowOff>17397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70727A8-B6E3-417F-97DA-9D0ED8EC9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80</xdr:row>
      <xdr:rowOff>0</xdr:rowOff>
    </xdr:from>
    <xdr:to>
      <xdr:col>28</xdr:col>
      <xdr:colOff>208767</xdr:colOff>
      <xdr:row>97</xdr:row>
      <xdr:rowOff>121781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94EB3189-47BF-4CE1-B693-1A0F04C5D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-1</xdr:colOff>
      <xdr:row>92</xdr:row>
      <xdr:rowOff>0</xdr:rowOff>
    </xdr:from>
    <xdr:to>
      <xdr:col>18</xdr:col>
      <xdr:colOff>608903</xdr:colOff>
      <xdr:row>111</xdr:row>
      <xdr:rowOff>34795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5CDB4761-B986-4303-9718-7A7928D85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10411</xdr:colOff>
      <xdr:row>3</xdr:row>
      <xdr:rowOff>10409</xdr:rowOff>
    </xdr:from>
    <xdr:to>
      <xdr:col>22</xdr:col>
      <xdr:colOff>197787</xdr:colOff>
      <xdr:row>23</xdr:row>
      <xdr:rowOff>93327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1E6D676-4CAC-4DE9-AD65-146A87BD8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</xdr:colOff>
      <xdr:row>17</xdr:row>
      <xdr:rowOff>10410</xdr:rowOff>
    </xdr:from>
    <xdr:to>
      <xdr:col>34</xdr:col>
      <xdr:colOff>187377</xdr:colOff>
      <xdr:row>37</xdr:row>
      <xdr:rowOff>103738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BF4E680-987A-4DDC-BE6F-07145C8C2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22</xdr:col>
      <xdr:colOff>187376</xdr:colOff>
      <xdr:row>53</xdr:row>
      <xdr:rowOff>82919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3061C3B-6542-4D65-9B03-E86524EEF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48</xdr:row>
      <xdr:rowOff>0</xdr:rowOff>
    </xdr:from>
    <xdr:to>
      <xdr:col>34</xdr:col>
      <xdr:colOff>187376</xdr:colOff>
      <xdr:row>68</xdr:row>
      <xdr:rowOff>82920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71EB38F-42D2-454B-ACA8-1F72A2B01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22</xdr:col>
      <xdr:colOff>187376</xdr:colOff>
      <xdr:row>83</xdr:row>
      <xdr:rowOff>82920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BF93809-5579-4BA3-9EE6-FC7B802EB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78</xdr:row>
      <xdr:rowOff>0</xdr:rowOff>
    </xdr:from>
    <xdr:to>
      <xdr:col>34</xdr:col>
      <xdr:colOff>187376</xdr:colOff>
      <xdr:row>98</xdr:row>
      <xdr:rowOff>82919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29EEF76-1099-4131-AE86-B56A375BD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93</xdr:row>
      <xdr:rowOff>0</xdr:rowOff>
    </xdr:from>
    <xdr:to>
      <xdr:col>22</xdr:col>
      <xdr:colOff>187376</xdr:colOff>
      <xdr:row>113</xdr:row>
      <xdr:rowOff>82919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26A5797-54EA-44C8-87C3-2243E2EE2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108</xdr:row>
      <xdr:rowOff>0</xdr:rowOff>
    </xdr:from>
    <xdr:to>
      <xdr:col>34</xdr:col>
      <xdr:colOff>187376</xdr:colOff>
      <xdr:row>128</xdr:row>
      <xdr:rowOff>82920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9FC560B3-D2C7-4D2A-B86D-443219499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123</xdr:row>
      <xdr:rowOff>0</xdr:rowOff>
    </xdr:from>
    <xdr:to>
      <xdr:col>22</xdr:col>
      <xdr:colOff>187376</xdr:colOff>
      <xdr:row>143</xdr:row>
      <xdr:rowOff>82920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A009F8F-A551-4EEC-B3CD-3273AEB3D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0</xdr:colOff>
      <xdr:row>138</xdr:row>
      <xdr:rowOff>0</xdr:rowOff>
    </xdr:from>
    <xdr:to>
      <xdr:col>34</xdr:col>
      <xdr:colOff>187376</xdr:colOff>
      <xdr:row>158</xdr:row>
      <xdr:rowOff>82919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D39B8B7-24B3-43EA-8DDF-538E261C2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153</xdr:row>
      <xdr:rowOff>0</xdr:rowOff>
    </xdr:from>
    <xdr:to>
      <xdr:col>22</xdr:col>
      <xdr:colOff>187376</xdr:colOff>
      <xdr:row>173</xdr:row>
      <xdr:rowOff>82920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6D9CC7D-33B4-4453-AD54-FC48F0BCE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0</xdr:colOff>
      <xdr:row>168</xdr:row>
      <xdr:rowOff>0</xdr:rowOff>
    </xdr:from>
    <xdr:to>
      <xdr:col>34</xdr:col>
      <xdr:colOff>187376</xdr:colOff>
      <xdr:row>188</xdr:row>
      <xdr:rowOff>82920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FFC4F727-B95D-4D45-A88E-DF86B1B9C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183</xdr:row>
      <xdr:rowOff>0</xdr:rowOff>
    </xdr:from>
    <xdr:to>
      <xdr:col>22</xdr:col>
      <xdr:colOff>187376</xdr:colOff>
      <xdr:row>203</xdr:row>
      <xdr:rowOff>82919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D23F4EF5-E441-4FBA-92D9-1424F0CC1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0</xdr:colOff>
      <xdr:row>198</xdr:row>
      <xdr:rowOff>0</xdr:rowOff>
    </xdr:from>
    <xdr:to>
      <xdr:col>34</xdr:col>
      <xdr:colOff>187376</xdr:colOff>
      <xdr:row>218</xdr:row>
      <xdr:rowOff>82919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5C99CFD-EF4E-44D9-A3AA-3FEC813F3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213</xdr:row>
      <xdr:rowOff>0</xdr:rowOff>
    </xdr:from>
    <xdr:to>
      <xdr:col>22</xdr:col>
      <xdr:colOff>187376</xdr:colOff>
      <xdr:row>233</xdr:row>
      <xdr:rowOff>82920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F1EA54B0-0C89-4B84-B3F3-266B60B83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0</xdr:colOff>
      <xdr:row>228</xdr:row>
      <xdr:rowOff>0</xdr:rowOff>
    </xdr:from>
    <xdr:to>
      <xdr:col>34</xdr:col>
      <xdr:colOff>187376</xdr:colOff>
      <xdr:row>248</xdr:row>
      <xdr:rowOff>82920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4520ADB0-8455-49F4-A284-426186FB7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0</xdr:colOff>
      <xdr:row>243</xdr:row>
      <xdr:rowOff>0</xdr:rowOff>
    </xdr:from>
    <xdr:to>
      <xdr:col>22</xdr:col>
      <xdr:colOff>187376</xdr:colOff>
      <xdr:row>263</xdr:row>
      <xdr:rowOff>82919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B6B23D0C-4349-4491-9CE3-E3D72A711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23</xdr:col>
      <xdr:colOff>0</xdr:colOff>
      <xdr:row>259</xdr:row>
      <xdr:rowOff>0</xdr:rowOff>
    </xdr:from>
    <xdr:to>
      <xdr:col>34</xdr:col>
      <xdr:colOff>187376</xdr:colOff>
      <xdr:row>279</xdr:row>
      <xdr:rowOff>82919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A08F533F-C004-460E-A84D-362E1F8B7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41640</xdr:colOff>
      <xdr:row>275</xdr:row>
      <xdr:rowOff>10410</xdr:rowOff>
    </xdr:from>
    <xdr:to>
      <xdr:col>22</xdr:col>
      <xdr:colOff>229016</xdr:colOff>
      <xdr:row>295</xdr:row>
      <xdr:rowOff>93329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1044B7B4-4626-441B-938B-5E3BBCBB0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0</xdr:colOff>
      <xdr:row>291</xdr:row>
      <xdr:rowOff>0</xdr:rowOff>
    </xdr:from>
    <xdr:to>
      <xdr:col>34</xdr:col>
      <xdr:colOff>187376</xdr:colOff>
      <xdr:row>313</xdr:row>
      <xdr:rowOff>127000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860E4EF7-8E47-45C2-A4AD-2C66AFAF3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ktas3/nhanbu/WINDOWS/&#65411;&#65438;&#65405;&#65400;&#65412;&#65391;&#65420;&#65439;/&#65402;&#65419;&#65439;&#65392;%20&#65374;%201.KT3F&#28165;&#27972;&#2423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雰囲気ﾃﾞｰﾀ"/>
      <sheetName val="並替"/>
      <sheetName val="1BC"/>
      <sheetName val="1BS"/>
      <sheetName val="2BC"/>
      <sheetName val="2BS"/>
      <sheetName val="3BC"/>
      <sheetName val="3BS"/>
      <sheetName val="4BC"/>
      <sheetName val="4BS"/>
      <sheetName val="5BC"/>
      <sheetName val="5BS"/>
      <sheetName val="投入室"/>
      <sheetName val="contam"/>
      <sheetName val="ｺﾋﾟｰ ～ 1.KT3F清浄度"/>
    </sheetNames>
    <definedNames>
      <definedName name="グラフ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B1:AF217"/>
  <sheetViews>
    <sheetView showGridLines="0" zoomScale="71" zoomScaleNormal="70" zoomScaleSheetLayoutView="85" workbookViewId="0">
      <pane xSplit="9" ySplit="5" topLeftCell="M168" activePane="bottomRight" state="frozen"/>
      <selection activeCell="R68" sqref="R68"/>
      <selection pane="topRight" activeCell="R68" sqref="R68"/>
      <selection pane="bottomLeft" activeCell="R68" sqref="R68"/>
      <selection pane="bottomRight" activeCell="Y166" sqref="Y166"/>
    </sheetView>
  </sheetViews>
  <sheetFormatPr baseColWidth="10" defaultColWidth="9" defaultRowHeight="14"/>
  <cols>
    <col min="1" max="1" width="2.33203125" style="39" customWidth="1"/>
    <col min="2" max="2" width="12.6640625" style="39" customWidth="1"/>
    <col min="3" max="3" width="4.33203125" style="39" customWidth="1"/>
    <col min="4" max="8" width="1.6640625" style="39" customWidth="1"/>
    <col min="9" max="9" width="1.6640625" style="47" customWidth="1"/>
    <col min="10" max="10" width="10.6640625" style="48" customWidth="1"/>
    <col min="11" max="28" width="10.6640625" style="39" customWidth="1"/>
    <col min="29" max="29" width="10.6640625" style="47" customWidth="1"/>
    <col min="30" max="30" width="8.83203125" style="39" customWidth="1"/>
    <col min="31" max="16384" width="9" style="39"/>
  </cols>
  <sheetData>
    <row r="1" spans="2:32" ht="12.75" customHeight="1"/>
    <row r="2" spans="2:32" ht="23" thickBot="1">
      <c r="B2" s="49" t="s">
        <v>116</v>
      </c>
      <c r="C2" s="50"/>
      <c r="D2" s="50"/>
      <c r="E2" s="50"/>
      <c r="F2" s="50"/>
      <c r="G2" s="50"/>
    </row>
    <row r="3" spans="2:32" ht="15" customHeight="1">
      <c r="B3" s="51"/>
      <c r="C3" s="52"/>
      <c r="D3" s="52"/>
      <c r="E3" s="52"/>
      <c r="F3" s="52"/>
      <c r="G3" s="52"/>
      <c r="H3" s="52"/>
      <c r="I3" s="53"/>
      <c r="J3" s="541" t="s">
        <v>117</v>
      </c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2"/>
      <c r="AA3" s="542"/>
      <c r="AB3" s="542"/>
      <c r="AC3" s="543" t="s">
        <v>118</v>
      </c>
      <c r="AD3" s="543" t="s">
        <v>119</v>
      </c>
      <c r="AF3" s="39" t="s">
        <v>168</v>
      </c>
    </row>
    <row r="4" spans="2:32" ht="15" customHeight="1">
      <c r="B4" s="532" t="s">
        <v>37</v>
      </c>
      <c r="C4" s="533"/>
      <c r="D4" s="533"/>
      <c r="E4" s="533"/>
      <c r="F4" s="533"/>
      <c r="G4" s="533"/>
      <c r="H4" s="533"/>
      <c r="I4" s="534"/>
      <c r="J4" s="535" t="s">
        <v>120</v>
      </c>
      <c r="K4" s="537" t="s">
        <v>121</v>
      </c>
      <c r="L4" s="537" t="s">
        <v>122</v>
      </c>
      <c r="M4" s="537" t="s">
        <v>39</v>
      </c>
      <c r="N4" s="546" t="s">
        <v>123</v>
      </c>
      <c r="O4" s="547"/>
      <c r="P4" s="547"/>
      <c r="Q4" s="548"/>
      <c r="R4" s="546" t="s">
        <v>124</v>
      </c>
      <c r="S4" s="547"/>
      <c r="T4" s="547"/>
      <c r="U4" s="547"/>
      <c r="V4" s="547"/>
      <c r="W4" s="547"/>
      <c r="X4" s="547"/>
      <c r="Y4" s="547"/>
      <c r="Z4" s="547"/>
      <c r="AA4" s="539" t="s">
        <v>125</v>
      </c>
      <c r="AB4" s="540"/>
      <c r="AC4" s="544"/>
      <c r="AD4" s="544"/>
      <c r="AF4" s="537" t="s">
        <v>39</v>
      </c>
    </row>
    <row r="5" spans="2:32" ht="15" customHeight="1" thickBot="1">
      <c r="B5" s="54"/>
      <c r="C5" s="55"/>
      <c r="D5" s="55"/>
      <c r="E5" s="55"/>
      <c r="F5" s="55"/>
      <c r="G5" s="55"/>
      <c r="H5" s="55"/>
      <c r="I5" s="56"/>
      <c r="J5" s="536"/>
      <c r="K5" s="538"/>
      <c r="L5" s="538"/>
      <c r="M5" s="538"/>
      <c r="N5" s="57" t="s">
        <v>41</v>
      </c>
      <c r="O5" s="57" t="s">
        <v>44</v>
      </c>
      <c r="P5" s="57" t="s">
        <v>45</v>
      </c>
      <c r="Q5" s="57" t="s">
        <v>39</v>
      </c>
      <c r="R5" s="58" t="s">
        <v>46</v>
      </c>
      <c r="S5" s="58" t="s">
        <v>48</v>
      </c>
      <c r="T5" s="59" t="s">
        <v>50</v>
      </c>
      <c r="U5" s="57" t="s">
        <v>51</v>
      </c>
      <c r="V5" s="60" t="s">
        <v>52</v>
      </c>
      <c r="W5" s="60" t="s">
        <v>53</v>
      </c>
      <c r="X5" s="60" t="s">
        <v>54</v>
      </c>
      <c r="Y5" s="58" t="s">
        <v>55</v>
      </c>
      <c r="Z5" s="60" t="s">
        <v>39</v>
      </c>
      <c r="AA5" s="58" t="s">
        <v>57</v>
      </c>
      <c r="AB5" s="60" t="s">
        <v>126</v>
      </c>
      <c r="AC5" s="545"/>
      <c r="AD5" s="545"/>
      <c r="AF5" s="538"/>
    </row>
    <row r="6" spans="2:32" ht="15" customHeight="1">
      <c r="B6" s="61"/>
      <c r="C6" s="62"/>
      <c r="D6" s="62"/>
      <c r="E6" s="62"/>
      <c r="F6" s="62"/>
      <c r="G6" s="62"/>
      <c r="H6" s="62"/>
      <c r="I6" s="63"/>
      <c r="J6" s="64"/>
      <c r="K6" s="65"/>
      <c r="L6" s="65"/>
      <c r="M6" s="65"/>
      <c r="N6" s="66"/>
      <c r="O6" s="66"/>
      <c r="P6" s="66"/>
      <c r="Q6" s="66"/>
      <c r="R6" s="66"/>
      <c r="S6" s="66"/>
      <c r="T6" s="66"/>
      <c r="U6" s="67"/>
      <c r="V6" s="37"/>
      <c r="W6" s="37"/>
      <c r="X6" s="37"/>
      <c r="Y6" s="37"/>
      <c r="Z6" s="67"/>
      <c r="AA6" s="68"/>
      <c r="AB6" s="69"/>
      <c r="AC6" s="70"/>
      <c r="AD6" s="71"/>
    </row>
    <row r="7" spans="2:32" ht="15" customHeight="1">
      <c r="B7" s="118" t="s">
        <v>172</v>
      </c>
      <c r="C7" s="2"/>
      <c r="D7" s="2"/>
      <c r="E7" s="2"/>
      <c r="F7" s="2"/>
      <c r="G7" s="2"/>
      <c r="H7" s="2"/>
      <c r="I7" s="74"/>
      <c r="J7" s="90">
        <v>7.4999999999999997E-2</v>
      </c>
      <c r="K7" s="90">
        <v>8.5999999999999993E-2</v>
      </c>
      <c r="L7" s="99" t="s">
        <v>49</v>
      </c>
      <c r="M7" s="90">
        <v>0.17</v>
      </c>
      <c r="N7" s="91" t="s">
        <v>128</v>
      </c>
      <c r="O7" s="91">
        <v>1.1000000000000001E-3</v>
      </c>
      <c r="P7" s="91" t="s">
        <v>128</v>
      </c>
      <c r="Q7" s="91">
        <v>1E-3</v>
      </c>
      <c r="R7" s="91">
        <v>3.0000000000000001E-3</v>
      </c>
      <c r="S7" s="91">
        <v>1E-3</v>
      </c>
      <c r="T7" s="91" t="s">
        <v>128</v>
      </c>
      <c r="U7" s="92" t="s">
        <v>128</v>
      </c>
      <c r="V7" s="93" t="s">
        <v>128</v>
      </c>
      <c r="W7" s="93" t="s">
        <v>128</v>
      </c>
      <c r="X7" s="93" t="s">
        <v>128</v>
      </c>
      <c r="Y7" s="93" t="s">
        <v>128</v>
      </c>
      <c r="Z7" s="92" t="s">
        <v>130</v>
      </c>
      <c r="AA7" s="78">
        <v>0.06</v>
      </c>
      <c r="AB7" s="94" t="s">
        <v>69</v>
      </c>
      <c r="AC7" s="119">
        <v>44587</v>
      </c>
      <c r="AD7" s="46"/>
      <c r="AF7" s="1">
        <f>IF(ISTEXT(M7)=TRUE,RIGHT(M7,LEN(M7)-1),M7)</f>
        <v>0.17</v>
      </c>
    </row>
    <row r="8" spans="2:32" ht="15" customHeight="1">
      <c r="B8" s="40" t="s">
        <v>127</v>
      </c>
      <c r="C8" s="2"/>
      <c r="D8" s="2"/>
      <c r="E8" s="2"/>
      <c r="F8" s="2"/>
      <c r="G8" s="2"/>
      <c r="H8" s="2"/>
      <c r="I8" s="74"/>
      <c r="J8" s="90" t="s">
        <v>42</v>
      </c>
      <c r="K8" s="90" t="s">
        <v>42</v>
      </c>
      <c r="L8" s="99" t="s">
        <v>42</v>
      </c>
      <c r="M8" s="90">
        <v>5.0000000000000001E-3</v>
      </c>
      <c r="N8" s="91" t="s">
        <v>128</v>
      </c>
      <c r="O8" s="91" t="s">
        <v>128</v>
      </c>
      <c r="P8" s="91">
        <v>1.1000000000000001E-3</v>
      </c>
      <c r="Q8" s="91">
        <v>1E-3</v>
      </c>
      <c r="R8" s="91" t="s">
        <v>128</v>
      </c>
      <c r="S8" s="91" t="s">
        <v>128</v>
      </c>
      <c r="T8" s="91" t="s">
        <v>128</v>
      </c>
      <c r="U8" s="92" t="s">
        <v>128</v>
      </c>
      <c r="V8" s="93" t="s">
        <v>128</v>
      </c>
      <c r="W8" s="93" t="s">
        <v>128</v>
      </c>
      <c r="X8" s="78" t="s">
        <v>128</v>
      </c>
      <c r="Y8" s="78" t="s">
        <v>128</v>
      </c>
      <c r="Z8" s="92" t="s">
        <v>130</v>
      </c>
      <c r="AA8" s="78" t="s">
        <v>91</v>
      </c>
      <c r="AB8" s="94" t="s">
        <v>69</v>
      </c>
      <c r="AC8" s="119">
        <v>44530</v>
      </c>
      <c r="AD8" s="46"/>
      <c r="AF8" s="1">
        <f>IF(ISTEXT(M8)=TRUE,RIGHT(M8,LEN(M8)-1),M8)</f>
        <v>5.0000000000000001E-3</v>
      </c>
    </row>
    <row r="9" spans="2:32" s="1" customFormat="1" ht="15" customHeight="1">
      <c r="B9" s="40" t="s">
        <v>127</v>
      </c>
      <c r="C9" s="2"/>
      <c r="D9" s="2"/>
      <c r="E9" s="2"/>
      <c r="F9" s="2"/>
      <c r="G9" s="2"/>
      <c r="H9" s="2"/>
      <c r="I9" s="74"/>
      <c r="J9" s="90">
        <v>5.8000000000000003E-2</v>
      </c>
      <c r="K9" s="90">
        <v>0.17699999999999999</v>
      </c>
      <c r="L9" s="90" t="s">
        <v>49</v>
      </c>
      <c r="M9" s="90">
        <v>0.23499999999999999</v>
      </c>
      <c r="N9" s="91" t="s">
        <v>128</v>
      </c>
      <c r="O9" s="91" t="s">
        <v>128</v>
      </c>
      <c r="P9" s="91" t="s">
        <v>128</v>
      </c>
      <c r="Q9" s="91" t="s">
        <v>129</v>
      </c>
      <c r="R9" s="91">
        <v>1E-3</v>
      </c>
      <c r="S9" s="91" t="s">
        <v>128</v>
      </c>
      <c r="T9" s="91" t="s">
        <v>128</v>
      </c>
      <c r="U9" s="92" t="s">
        <v>128</v>
      </c>
      <c r="V9" s="93" t="s">
        <v>128</v>
      </c>
      <c r="W9" s="93" t="s">
        <v>128</v>
      </c>
      <c r="X9" s="93" t="s">
        <v>128</v>
      </c>
      <c r="Y9" s="93" t="s">
        <v>128</v>
      </c>
      <c r="Z9" s="92" t="s">
        <v>130</v>
      </c>
      <c r="AA9" s="78">
        <v>0.08</v>
      </c>
      <c r="AB9" s="94" t="s">
        <v>69</v>
      </c>
      <c r="AC9" s="95">
        <v>44344</v>
      </c>
      <c r="AD9" s="42"/>
      <c r="AF9" s="1">
        <f>IF(ISTEXT(M9)=TRUE,RIGHT(M9,LEN(M9)-1),M9)</f>
        <v>0.23499999999999999</v>
      </c>
    </row>
    <row r="10" spans="2:32" s="1" customFormat="1" ht="15" customHeight="1">
      <c r="B10" s="40" t="s">
        <v>127</v>
      </c>
      <c r="C10" s="2"/>
      <c r="D10" s="2"/>
      <c r="E10" s="2"/>
      <c r="F10" s="2"/>
      <c r="G10" s="2"/>
      <c r="H10" s="2"/>
      <c r="I10" s="74"/>
      <c r="J10" s="90">
        <v>5.7000000000000002E-2</v>
      </c>
      <c r="K10" s="90">
        <v>8.2000000000000003E-2</v>
      </c>
      <c r="L10" s="90" t="s">
        <v>49</v>
      </c>
      <c r="M10" s="90">
        <v>0.13900000000000001</v>
      </c>
      <c r="N10" s="91" t="s">
        <v>128</v>
      </c>
      <c r="O10" s="91" t="s">
        <v>128</v>
      </c>
      <c r="P10" s="91" t="s">
        <v>128</v>
      </c>
      <c r="Q10" s="91" t="s">
        <v>129</v>
      </c>
      <c r="R10" s="91">
        <v>1E-3</v>
      </c>
      <c r="S10" s="91" t="s">
        <v>128</v>
      </c>
      <c r="T10" s="91" t="s">
        <v>128</v>
      </c>
      <c r="U10" s="92" t="s">
        <v>128</v>
      </c>
      <c r="V10" s="93" t="s">
        <v>128</v>
      </c>
      <c r="W10" s="93" t="s">
        <v>128</v>
      </c>
      <c r="X10" s="93" t="s">
        <v>128</v>
      </c>
      <c r="Y10" s="93" t="s">
        <v>128</v>
      </c>
      <c r="Z10" s="92" t="s">
        <v>130</v>
      </c>
      <c r="AA10" s="78">
        <v>0.04</v>
      </c>
      <c r="AB10" s="94" t="s">
        <v>69</v>
      </c>
      <c r="AC10" s="95">
        <v>44272</v>
      </c>
      <c r="AD10" s="42"/>
      <c r="AF10" s="1">
        <f t="shared" ref="AF10:AF33" si="0">IF(ISTEXT(M10)=TRUE,RIGHT(M10,LEN(M10)-1),M10)</f>
        <v>0.13900000000000001</v>
      </c>
    </row>
    <row r="11" spans="2:32" ht="15" customHeight="1">
      <c r="B11" s="40" t="s">
        <v>127</v>
      </c>
      <c r="C11" s="2"/>
      <c r="D11" s="2"/>
      <c r="E11" s="2"/>
      <c r="F11" s="2"/>
      <c r="G11" s="2"/>
      <c r="H11" s="2"/>
      <c r="I11" s="74"/>
      <c r="J11" s="90">
        <v>0.161</v>
      </c>
      <c r="K11" s="90">
        <v>0.06</v>
      </c>
      <c r="L11" s="90" t="s">
        <v>49</v>
      </c>
      <c r="M11" s="90">
        <v>0.221</v>
      </c>
      <c r="N11" s="91" t="s">
        <v>128</v>
      </c>
      <c r="O11" s="91" t="s">
        <v>128</v>
      </c>
      <c r="P11" s="91" t="s">
        <v>128</v>
      </c>
      <c r="Q11" s="91" t="s">
        <v>131</v>
      </c>
      <c r="R11" s="91">
        <v>5.0000000000000001E-3</v>
      </c>
      <c r="S11" s="91" t="s">
        <v>128</v>
      </c>
      <c r="T11" s="91">
        <v>1E-3</v>
      </c>
      <c r="U11" s="92" t="s">
        <v>128</v>
      </c>
      <c r="V11" s="93" t="s">
        <v>128</v>
      </c>
      <c r="W11" s="93" t="s">
        <v>128</v>
      </c>
      <c r="X11" s="93" t="s">
        <v>128</v>
      </c>
      <c r="Y11" s="93" t="s">
        <v>128</v>
      </c>
      <c r="Z11" s="92" t="s">
        <v>130</v>
      </c>
      <c r="AA11" s="78">
        <v>0.1</v>
      </c>
      <c r="AB11" s="94" t="s">
        <v>69</v>
      </c>
      <c r="AC11" s="95">
        <v>44162</v>
      </c>
      <c r="AD11" s="46"/>
      <c r="AF11" s="1">
        <f t="shared" si="0"/>
        <v>0.221</v>
      </c>
    </row>
    <row r="12" spans="2:32" s="1" customFormat="1" ht="15" customHeight="1">
      <c r="B12" s="40" t="s">
        <v>127</v>
      </c>
      <c r="C12" s="2"/>
      <c r="D12" s="2"/>
      <c r="E12" s="2"/>
      <c r="F12" s="2"/>
      <c r="G12" s="2"/>
      <c r="H12" s="2"/>
      <c r="I12" s="74"/>
      <c r="J12" s="90">
        <v>8.5000000000000006E-2</v>
      </c>
      <c r="K12" s="90">
        <v>0.34899999999999998</v>
      </c>
      <c r="L12" s="90" t="s">
        <v>49</v>
      </c>
      <c r="M12" s="90">
        <v>0.437</v>
      </c>
      <c r="N12" s="91" t="s">
        <v>128</v>
      </c>
      <c r="O12" s="91">
        <v>2.5000000000000001E-3</v>
      </c>
      <c r="P12" s="91" t="s">
        <v>128</v>
      </c>
      <c r="Q12" s="91">
        <v>3.0000000000000001E-3</v>
      </c>
      <c r="R12" s="91" t="s">
        <v>128</v>
      </c>
      <c r="S12" s="91" t="s">
        <v>128</v>
      </c>
      <c r="T12" s="91" t="s">
        <v>128</v>
      </c>
      <c r="U12" s="92" t="s">
        <v>128</v>
      </c>
      <c r="V12" s="93" t="s">
        <v>128</v>
      </c>
      <c r="W12" s="78" t="s">
        <v>128</v>
      </c>
      <c r="X12" s="78" t="s">
        <v>128</v>
      </c>
      <c r="Y12" s="78" t="s">
        <v>128</v>
      </c>
      <c r="Z12" s="92" t="s">
        <v>130</v>
      </c>
      <c r="AA12" s="78">
        <v>0.35</v>
      </c>
      <c r="AB12" s="94" t="s">
        <v>69</v>
      </c>
      <c r="AC12" s="95">
        <v>44043</v>
      </c>
      <c r="AD12" s="42"/>
      <c r="AF12" s="1">
        <f t="shared" si="0"/>
        <v>0.437</v>
      </c>
    </row>
    <row r="13" spans="2:32" s="1" customFormat="1" ht="15" customHeight="1">
      <c r="B13" s="40" t="s">
        <v>127</v>
      </c>
      <c r="C13" s="2"/>
      <c r="D13" s="2"/>
      <c r="E13" s="2"/>
      <c r="F13" s="2"/>
      <c r="G13" s="2"/>
      <c r="H13" s="2"/>
      <c r="I13" s="74"/>
      <c r="J13" s="90">
        <v>0.14799999999999999</v>
      </c>
      <c r="K13" s="90">
        <v>0.11799999999999999</v>
      </c>
      <c r="L13" s="90" t="s">
        <v>49</v>
      </c>
      <c r="M13" s="90">
        <v>0.26600000000000001</v>
      </c>
      <c r="N13" s="91" t="s">
        <v>128</v>
      </c>
      <c r="O13" s="91">
        <v>1.1999999999999999E-3</v>
      </c>
      <c r="P13" s="91" t="s">
        <v>128</v>
      </c>
      <c r="Q13" s="91">
        <v>1E-3</v>
      </c>
      <c r="R13" s="91">
        <v>1E-3</v>
      </c>
      <c r="S13" s="91" t="s">
        <v>128</v>
      </c>
      <c r="T13" s="91" t="s">
        <v>128</v>
      </c>
      <c r="U13" s="92" t="s">
        <v>128</v>
      </c>
      <c r="V13" s="93" t="s">
        <v>128</v>
      </c>
      <c r="W13" s="78" t="s">
        <v>128</v>
      </c>
      <c r="X13" s="78" t="s">
        <v>128</v>
      </c>
      <c r="Y13" s="78" t="s">
        <v>128</v>
      </c>
      <c r="Z13" s="92" t="s">
        <v>130</v>
      </c>
      <c r="AA13" s="78">
        <v>0.05</v>
      </c>
      <c r="AB13" s="94" t="s">
        <v>69</v>
      </c>
      <c r="AC13" s="95">
        <v>43887</v>
      </c>
      <c r="AD13" s="42"/>
      <c r="AF13" s="1">
        <f t="shared" si="0"/>
        <v>0.26600000000000001</v>
      </c>
    </row>
    <row r="14" spans="2:32" s="1" customFormat="1" ht="15" customHeight="1">
      <c r="B14" s="40" t="s">
        <v>127</v>
      </c>
      <c r="C14" s="2"/>
      <c r="D14" s="2"/>
      <c r="E14" s="2"/>
      <c r="F14" s="2"/>
      <c r="G14" s="2"/>
      <c r="H14" s="2"/>
      <c r="I14" s="74"/>
      <c r="J14" s="80">
        <v>0.126</v>
      </c>
      <c r="K14" s="80">
        <v>0.108</v>
      </c>
      <c r="L14" s="80">
        <v>1.2E-2</v>
      </c>
      <c r="M14" s="80">
        <v>0.246</v>
      </c>
      <c r="N14" s="120">
        <v>4.0000000000000002E-4</v>
      </c>
      <c r="O14" s="96">
        <v>9.7000000000000003E-3</v>
      </c>
      <c r="P14" s="96">
        <v>8.0000000000000004E-4</v>
      </c>
      <c r="Q14" s="96">
        <v>1.09E-2</v>
      </c>
      <c r="R14" s="96">
        <v>1E-3</v>
      </c>
      <c r="S14" s="96" t="s">
        <v>128</v>
      </c>
      <c r="T14" s="96" t="s">
        <v>128</v>
      </c>
      <c r="U14" s="96" t="s">
        <v>128</v>
      </c>
      <c r="V14" s="96" t="s">
        <v>128</v>
      </c>
      <c r="W14" s="96" t="s">
        <v>128</v>
      </c>
      <c r="X14" s="96" t="s">
        <v>128</v>
      </c>
      <c r="Y14" s="96" t="s">
        <v>128</v>
      </c>
      <c r="Z14" s="96" t="s">
        <v>130</v>
      </c>
      <c r="AA14" s="80">
        <v>0.08</v>
      </c>
      <c r="AB14" s="86" t="s">
        <v>69</v>
      </c>
      <c r="AC14" s="95">
        <v>43810</v>
      </c>
      <c r="AD14" s="42"/>
      <c r="AF14" s="1">
        <f t="shared" si="0"/>
        <v>0.246</v>
      </c>
    </row>
    <row r="15" spans="2:32" s="1" customFormat="1" ht="15" customHeight="1">
      <c r="B15" s="40" t="s">
        <v>127</v>
      </c>
      <c r="C15" s="2"/>
      <c r="D15" s="2"/>
      <c r="E15" s="2"/>
      <c r="F15" s="2"/>
      <c r="G15" s="2"/>
      <c r="H15" s="2"/>
      <c r="I15" s="74"/>
      <c r="J15" s="80">
        <v>0.185</v>
      </c>
      <c r="K15" s="80">
        <v>0.124</v>
      </c>
      <c r="L15" s="96" t="s">
        <v>49</v>
      </c>
      <c r="M15" s="80">
        <v>0.312</v>
      </c>
      <c r="N15" s="120" t="s">
        <v>128</v>
      </c>
      <c r="O15" s="96">
        <v>2.8999999999999998E-3</v>
      </c>
      <c r="P15" s="96" t="s">
        <v>128</v>
      </c>
      <c r="Q15" s="96">
        <v>3.0000000000000001E-3</v>
      </c>
      <c r="R15" s="96">
        <v>1E-3</v>
      </c>
      <c r="S15" s="120" t="s">
        <v>128</v>
      </c>
      <c r="T15" s="120" t="s">
        <v>128</v>
      </c>
      <c r="U15" s="120" t="s">
        <v>128</v>
      </c>
      <c r="V15" s="120" t="s">
        <v>128</v>
      </c>
      <c r="W15" s="121" t="s">
        <v>128</v>
      </c>
      <c r="X15" s="121" t="s">
        <v>128</v>
      </c>
      <c r="Y15" s="121" t="s">
        <v>128</v>
      </c>
      <c r="Z15" s="96" t="s">
        <v>130</v>
      </c>
      <c r="AA15" s="80">
        <v>0.1</v>
      </c>
      <c r="AB15" s="86" t="s">
        <v>69</v>
      </c>
      <c r="AC15" s="95">
        <v>43742</v>
      </c>
      <c r="AD15" s="42"/>
      <c r="AF15" s="1">
        <f t="shared" si="0"/>
        <v>0.312</v>
      </c>
    </row>
    <row r="16" spans="2:32" s="1" customFormat="1" ht="15" customHeight="1">
      <c r="B16" s="40" t="s">
        <v>127</v>
      </c>
      <c r="C16" s="2"/>
      <c r="D16" s="2"/>
      <c r="E16" s="2"/>
      <c r="F16" s="2"/>
      <c r="G16" s="2"/>
      <c r="H16" s="2"/>
      <c r="I16" s="74"/>
      <c r="J16" s="80">
        <v>0.05</v>
      </c>
      <c r="K16" s="80">
        <v>0.03</v>
      </c>
      <c r="L16" s="96" t="s">
        <v>49</v>
      </c>
      <c r="M16" s="80">
        <v>8.3000000000000004E-2</v>
      </c>
      <c r="N16" s="120" t="s">
        <v>128</v>
      </c>
      <c r="O16" s="96">
        <v>3.0000000000000001E-3</v>
      </c>
      <c r="P16" s="96">
        <v>1E-3</v>
      </c>
      <c r="Q16" s="96">
        <v>4.4999999999999997E-3</v>
      </c>
      <c r="R16" s="96">
        <v>1E-3</v>
      </c>
      <c r="S16" s="120" t="s">
        <v>128</v>
      </c>
      <c r="T16" s="120" t="s">
        <v>128</v>
      </c>
      <c r="U16" s="120" t="s">
        <v>128</v>
      </c>
      <c r="V16" s="120" t="s">
        <v>128</v>
      </c>
      <c r="W16" s="121" t="s">
        <v>128</v>
      </c>
      <c r="X16" s="121" t="s">
        <v>128</v>
      </c>
      <c r="Y16" s="121" t="s">
        <v>128</v>
      </c>
      <c r="Z16" s="96" t="s">
        <v>130</v>
      </c>
      <c r="AA16" s="80">
        <v>0.12</v>
      </c>
      <c r="AB16" s="86" t="s">
        <v>91</v>
      </c>
      <c r="AC16" s="95">
        <v>43532</v>
      </c>
      <c r="AD16" s="42"/>
      <c r="AF16" s="1">
        <f t="shared" si="0"/>
        <v>8.3000000000000004E-2</v>
      </c>
    </row>
    <row r="17" spans="2:32" s="13" customFormat="1" ht="15" customHeight="1">
      <c r="B17" s="40" t="s">
        <v>127</v>
      </c>
      <c r="C17" s="2"/>
      <c r="D17" s="2"/>
      <c r="E17" s="2"/>
      <c r="F17" s="2"/>
      <c r="G17" s="2"/>
      <c r="H17" s="2"/>
      <c r="I17" s="74"/>
      <c r="J17" s="80">
        <v>5.0999999999999997E-2</v>
      </c>
      <c r="K17" s="80">
        <v>5.8999999999999997E-2</v>
      </c>
      <c r="L17" s="96" t="s">
        <v>49</v>
      </c>
      <c r="M17" s="80">
        <v>0.113</v>
      </c>
      <c r="N17" s="120" t="s">
        <v>128</v>
      </c>
      <c r="O17" s="96">
        <v>1E-3</v>
      </c>
      <c r="P17" s="96">
        <v>1E-3</v>
      </c>
      <c r="Q17" s="96">
        <v>2.5000000000000001E-3</v>
      </c>
      <c r="R17" s="96">
        <v>3.0000000000000001E-3</v>
      </c>
      <c r="S17" s="96">
        <v>1E-3</v>
      </c>
      <c r="T17" s="96">
        <v>1E-3</v>
      </c>
      <c r="U17" s="120" t="s">
        <v>128</v>
      </c>
      <c r="V17" s="120" t="s">
        <v>128</v>
      </c>
      <c r="W17" s="121" t="s">
        <v>128</v>
      </c>
      <c r="X17" s="121" t="s">
        <v>128</v>
      </c>
      <c r="Y17" s="121" t="s">
        <v>128</v>
      </c>
      <c r="Z17" s="96" t="s">
        <v>130</v>
      </c>
      <c r="AA17" s="80">
        <v>7.0000000000000007E-2</v>
      </c>
      <c r="AB17" s="86" t="s">
        <v>91</v>
      </c>
      <c r="AC17" s="95">
        <v>43488</v>
      </c>
      <c r="AD17" s="72"/>
      <c r="AF17" s="1">
        <f t="shared" si="0"/>
        <v>0.113</v>
      </c>
    </row>
    <row r="18" spans="2:32" s="1" customFormat="1" ht="15" customHeight="1">
      <c r="B18" s="40" t="s">
        <v>127</v>
      </c>
      <c r="C18" s="2"/>
      <c r="D18" s="2"/>
      <c r="E18" s="2"/>
      <c r="F18" s="2"/>
      <c r="G18" s="2"/>
      <c r="H18" s="2"/>
      <c r="I18" s="74"/>
      <c r="J18" s="80">
        <v>0.13800000000000001</v>
      </c>
      <c r="K18" s="80">
        <v>8.1000000000000003E-2</v>
      </c>
      <c r="L18" s="96" t="s">
        <v>49</v>
      </c>
      <c r="M18" s="80">
        <v>0.22500000000000001</v>
      </c>
      <c r="N18" s="96">
        <v>1E-3</v>
      </c>
      <c r="O18" s="96">
        <v>4.0000000000000001E-3</v>
      </c>
      <c r="P18" s="96">
        <v>1E-3</v>
      </c>
      <c r="Q18" s="96">
        <v>6.0000000000000001E-3</v>
      </c>
      <c r="R18" s="96">
        <v>3.0000000000000001E-3</v>
      </c>
      <c r="S18" s="96">
        <v>1E-3</v>
      </c>
      <c r="T18" s="96">
        <v>1E-3</v>
      </c>
      <c r="U18" s="96">
        <v>1E-3</v>
      </c>
      <c r="V18" s="120" t="s">
        <v>128</v>
      </c>
      <c r="W18" s="121" t="s">
        <v>128</v>
      </c>
      <c r="X18" s="121" t="s">
        <v>128</v>
      </c>
      <c r="Y18" s="121" t="s">
        <v>128</v>
      </c>
      <c r="Z18" s="96" t="s">
        <v>130</v>
      </c>
      <c r="AA18" s="80">
        <v>0.09</v>
      </c>
      <c r="AB18" s="86" t="s">
        <v>91</v>
      </c>
      <c r="AC18" s="95">
        <v>43413</v>
      </c>
      <c r="AD18" s="42"/>
      <c r="AF18" s="1">
        <f t="shared" si="0"/>
        <v>0.22500000000000001</v>
      </c>
    </row>
    <row r="19" spans="2:32" s="294" customFormat="1" ht="15" customHeight="1">
      <c r="B19" s="286" t="s">
        <v>127</v>
      </c>
      <c r="C19" s="287"/>
      <c r="D19" s="287"/>
      <c r="E19" s="287"/>
      <c r="F19" s="287"/>
      <c r="G19" s="287"/>
      <c r="H19" s="287"/>
      <c r="I19" s="288"/>
      <c r="J19" s="103">
        <v>5.2999999999999999E-2</v>
      </c>
      <c r="K19" s="103">
        <v>5.1999999999999998E-2</v>
      </c>
      <c r="L19" s="289" t="s">
        <v>49</v>
      </c>
      <c r="M19" s="103">
        <v>0.1</v>
      </c>
      <c r="N19" s="290" t="s">
        <v>128</v>
      </c>
      <c r="O19" s="289">
        <v>1E-3</v>
      </c>
      <c r="P19" s="289">
        <v>3.0000000000000001E-3</v>
      </c>
      <c r="Q19" s="289">
        <v>4.1999999999999997E-3</v>
      </c>
      <c r="R19" s="289">
        <v>1E-3</v>
      </c>
      <c r="S19" s="289">
        <v>1E-3</v>
      </c>
      <c r="T19" s="290" t="s">
        <v>128</v>
      </c>
      <c r="U19" s="290" t="s">
        <v>128</v>
      </c>
      <c r="V19" s="291" t="s">
        <v>128</v>
      </c>
      <c r="W19" s="291" t="s">
        <v>128</v>
      </c>
      <c r="X19" s="291" t="s">
        <v>128</v>
      </c>
      <c r="Y19" s="291" t="s">
        <v>128</v>
      </c>
      <c r="Z19" s="289" t="s">
        <v>130</v>
      </c>
      <c r="AA19" s="103">
        <v>0.28000000000000003</v>
      </c>
      <c r="AB19" s="102" t="s">
        <v>132</v>
      </c>
      <c r="AC19" s="292">
        <v>43362</v>
      </c>
      <c r="AD19" s="293"/>
      <c r="AF19" s="294">
        <f t="shared" si="0"/>
        <v>0.1</v>
      </c>
    </row>
    <row r="20" spans="2:32" s="294" customFormat="1" ht="15" customHeight="1">
      <c r="B20" s="286" t="s">
        <v>127</v>
      </c>
      <c r="C20" s="287"/>
      <c r="D20" s="287"/>
      <c r="E20" s="287"/>
      <c r="F20" s="287"/>
      <c r="G20" s="287"/>
      <c r="H20" s="287"/>
      <c r="I20" s="288"/>
      <c r="J20" s="103">
        <v>3.2000000000000001E-2</v>
      </c>
      <c r="K20" s="289" t="s">
        <v>49</v>
      </c>
      <c r="L20" s="289" t="s">
        <v>49</v>
      </c>
      <c r="M20" s="103">
        <v>3.9E-2</v>
      </c>
      <c r="N20" s="290" t="s">
        <v>128</v>
      </c>
      <c r="O20" s="290" t="s">
        <v>128</v>
      </c>
      <c r="P20" s="289">
        <v>3.0000000000000001E-3</v>
      </c>
      <c r="Q20" s="289">
        <v>3.5999999999999999E-3</v>
      </c>
      <c r="R20" s="289">
        <v>3.0000000000000001E-3</v>
      </c>
      <c r="S20" s="289">
        <v>1E-3</v>
      </c>
      <c r="T20" s="290" t="s">
        <v>128</v>
      </c>
      <c r="U20" s="291" t="s">
        <v>128</v>
      </c>
      <c r="V20" s="291" t="s">
        <v>128</v>
      </c>
      <c r="W20" s="291" t="s">
        <v>128</v>
      </c>
      <c r="X20" s="291" t="s">
        <v>128</v>
      </c>
      <c r="Y20" s="290" t="s">
        <v>128</v>
      </c>
      <c r="Z20" s="289" t="s">
        <v>130</v>
      </c>
      <c r="AA20" s="103">
        <v>0.06</v>
      </c>
      <c r="AB20" s="102" t="s">
        <v>132</v>
      </c>
      <c r="AC20" s="292">
        <v>43129</v>
      </c>
      <c r="AD20" s="293"/>
      <c r="AF20" s="294">
        <f t="shared" si="0"/>
        <v>3.9E-2</v>
      </c>
    </row>
    <row r="21" spans="2:32" s="294" customFormat="1" ht="15" customHeight="1">
      <c r="B21" s="286" t="s">
        <v>127</v>
      </c>
      <c r="C21" s="287"/>
      <c r="D21" s="287"/>
      <c r="E21" s="287"/>
      <c r="F21" s="287"/>
      <c r="G21" s="287"/>
      <c r="H21" s="287"/>
      <c r="I21" s="288"/>
      <c r="J21" s="103">
        <v>3.5999999999999997E-2</v>
      </c>
      <c r="K21" s="103" t="s">
        <v>49</v>
      </c>
      <c r="L21" s="289" t="s">
        <v>49</v>
      </c>
      <c r="M21" s="103">
        <v>3.5999999999999997E-2</v>
      </c>
      <c r="N21" s="290" t="s">
        <v>128</v>
      </c>
      <c r="O21" s="290" t="s">
        <v>128</v>
      </c>
      <c r="P21" s="290" t="s">
        <v>128</v>
      </c>
      <c r="Q21" s="289" t="s">
        <v>129</v>
      </c>
      <c r="R21" s="289">
        <v>2E-3</v>
      </c>
      <c r="S21" s="289">
        <v>1E-3</v>
      </c>
      <c r="T21" s="290" t="s">
        <v>128</v>
      </c>
      <c r="U21" s="291" t="s">
        <v>128</v>
      </c>
      <c r="V21" s="291" t="s">
        <v>128</v>
      </c>
      <c r="W21" s="291" t="s">
        <v>128</v>
      </c>
      <c r="X21" s="291" t="s">
        <v>128</v>
      </c>
      <c r="Y21" s="290" t="s">
        <v>128</v>
      </c>
      <c r="Z21" s="289" t="s">
        <v>130</v>
      </c>
      <c r="AA21" s="289" t="s">
        <v>42</v>
      </c>
      <c r="AB21" s="102" t="s">
        <v>132</v>
      </c>
      <c r="AC21" s="292">
        <v>43006</v>
      </c>
      <c r="AD21" s="293"/>
      <c r="AF21" s="294">
        <f t="shared" si="0"/>
        <v>3.5999999999999997E-2</v>
      </c>
    </row>
    <row r="22" spans="2:32" s="294" customFormat="1" ht="15" customHeight="1">
      <c r="B22" s="286" t="s">
        <v>127</v>
      </c>
      <c r="C22" s="287"/>
      <c r="D22" s="287"/>
      <c r="E22" s="287"/>
      <c r="F22" s="287"/>
      <c r="G22" s="287"/>
      <c r="H22" s="287"/>
      <c r="I22" s="288"/>
      <c r="J22" s="103">
        <v>3.5999999999999997E-2</v>
      </c>
      <c r="K22" s="103">
        <v>8.9999999999999993E-3</v>
      </c>
      <c r="L22" s="289" t="s">
        <v>49</v>
      </c>
      <c r="M22" s="103">
        <v>4.4999999999999998E-2</v>
      </c>
      <c r="N22" s="290" t="s">
        <v>128</v>
      </c>
      <c r="O22" s="290" t="s">
        <v>128</v>
      </c>
      <c r="P22" s="290" t="s">
        <v>128</v>
      </c>
      <c r="Q22" s="289" t="s">
        <v>129</v>
      </c>
      <c r="R22" s="289">
        <v>3.0000000000000001E-3</v>
      </c>
      <c r="S22" s="289">
        <v>1.1999999999999999E-3</v>
      </c>
      <c r="T22" s="289">
        <v>5.0000000000000001E-4</v>
      </c>
      <c r="U22" s="290" t="s">
        <v>128</v>
      </c>
      <c r="V22" s="290" t="s">
        <v>128</v>
      </c>
      <c r="W22" s="290" t="s">
        <v>128</v>
      </c>
      <c r="X22" s="290" t="s">
        <v>128</v>
      </c>
      <c r="Y22" s="290" t="s">
        <v>128</v>
      </c>
      <c r="Z22" s="289" t="s">
        <v>130</v>
      </c>
      <c r="AA22" s="103">
        <v>7.0000000000000007E-2</v>
      </c>
      <c r="AB22" s="102" t="s">
        <v>132</v>
      </c>
      <c r="AC22" s="292">
        <v>42790</v>
      </c>
      <c r="AD22" s="293"/>
      <c r="AF22" s="294">
        <f t="shared" si="0"/>
        <v>4.4999999999999998E-2</v>
      </c>
    </row>
    <row r="23" spans="2:32" s="294" customFormat="1" ht="15" customHeight="1">
      <c r="B23" s="286" t="s">
        <v>127</v>
      </c>
      <c r="C23" s="287"/>
      <c r="D23" s="287"/>
      <c r="E23" s="287"/>
      <c r="F23" s="287"/>
      <c r="G23" s="287"/>
      <c r="H23" s="287"/>
      <c r="I23" s="288"/>
      <c r="J23" s="103">
        <v>6.6000000000000003E-2</v>
      </c>
      <c r="K23" s="103">
        <v>3.5000000000000003E-2</v>
      </c>
      <c r="L23" s="289" t="s">
        <v>49</v>
      </c>
      <c r="M23" s="103">
        <v>0.10100000000000001</v>
      </c>
      <c r="N23" s="290" t="s">
        <v>128</v>
      </c>
      <c r="O23" s="289">
        <v>5.9999999999999995E-4</v>
      </c>
      <c r="P23" s="289">
        <v>2E-3</v>
      </c>
      <c r="Q23" s="289">
        <v>3.0000000000000001E-3</v>
      </c>
      <c r="R23" s="289">
        <v>2E-3</v>
      </c>
      <c r="S23" s="289">
        <v>1E-3</v>
      </c>
      <c r="T23" s="289">
        <v>5.9999999999999995E-4</v>
      </c>
      <c r="U23" s="290" t="s">
        <v>128</v>
      </c>
      <c r="V23" s="290" t="s">
        <v>128</v>
      </c>
      <c r="W23" s="290" t="s">
        <v>128</v>
      </c>
      <c r="X23" s="290" t="s">
        <v>128</v>
      </c>
      <c r="Y23" s="290" t="s">
        <v>128</v>
      </c>
      <c r="Z23" s="289" t="s">
        <v>130</v>
      </c>
      <c r="AA23" s="103">
        <v>7.0000000000000007E-2</v>
      </c>
      <c r="AB23" s="102" t="s">
        <v>132</v>
      </c>
      <c r="AC23" s="292">
        <v>42646</v>
      </c>
      <c r="AD23" s="293"/>
      <c r="AF23" s="294">
        <f t="shared" si="0"/>
        <v>0.10100000000000001</v>
      </c>
    </row>
    <row r="24" spans="2:32" s="294" customFormat="1" ht="15" customHeight="1">
      <c r="B24" s="286" t="s">
        <v>127</v>
      </c>
      <c r="C24" s="287"/>
      <c r="D24" s="287"/>
      <c r="E24" s="287"/>
      <c r="F24" s="287"/>
      <c r="G24" s="287"/>
      <c r="H24" s="287"/>
      <c r="I24" s="288"/>
      <c r="J24" s="103">
        <v>4.7E-2</v>
      </c>
      <c r="K24" s="103">
        <v>3.2000000000000001E-2</v>
      </c>
      <c r="L24" s="289" t="s">
        <v>49</v>
      </c>
      <c r="M24" s="103">
        <v>8.1000000000000003E-2</v>
      </c>
      <c r="N24" s="290" t="s">
        <v>128</v>
      </c>
      <c r="O24" s="289">
        <v>5.9999999999999995E-4</v>
      </c>
      <c r="P24" s="289">
        <v>1E-3</v>
      </c>
      <c r="Q24" s="289" t="s">
        <v>129</v>
      </c>
      <c r="R24" s="289">
        <v>2E-3</v>
      </c>
      <c r="S24" s="290" t="s">
        <v>128</v>
      </c>
      <c r="T24" s="289">
        <v>1E-3</v>
      </c>
      <c r="U24" s="290" t="s">
        <v>128</v>
      </c>
      <c r="V24" s="290" t="s">
        <v>128</v>
      </c>
      <c r="W24" s="290" t="s">
        <v>128</v>
      </c>
      <c r="X24" s="290" t="s">
        <v>128</v>
      </c>
      <c r="Y24" s="290" t="s">
        <v>128</v>
      </c>
      <c r="Z24" s="289" t="s">
        <v>130</v>
      </c>
      <c r="AA24" s="103">
        <v>0.01</v>
      </c>
      <c r="AB24" s="102" t="s">
        <v>132</v>
      </c>
      <c r="AC24" s="292">
        <v>42418</v>
      </c>
      <c r="AD24" s="293"/>
      <c r="AF24" s="294">
        <f t="shared" si="0"/>
        <v>8.1000000000000003E-2</v>
      </c>
    </row>
    <row r="25" spans="2:32" s="294" customFormat="1" ht="15" customHeight="1">
      <c r="B25" s="286" t="s">
        <v>127</v>
      </c>
      <c r="C25" s="287"/>
      <c r="D25" s="287"/>
      <c r="E25" s="287"/>
      <c r="F25" s="287"/>
      <c r="G25" s="287"/>
      <c r="H25" s="287"/>
      <c r="I25" s="288"/>
      <c r="J25" s="103">
        <v>1.7000000000000001E-2</v>
      </c>
      <c r="K25" s="103" t="s">
        <v>49</v>
      </c>
      <c r="L25" s="103" t="s">
        <v>49</v>
      </c>
      <c r="M25" s="103" t="s">
        <v>43</v>
      </c>
      <c r="N25" s="290" t="s">
        <v>128</v>
      </c>
      <c r="O25" s="289">
        <v>8.4999999999999995E-4</v>
      </c>
      <c r="P25" s="289">
        <v>7.2999999999999996E-4</v>
      </c>
      <c r="Q25" s="289" t="s">
        <v>129</v>
      </c>
      <c r="R25" s="289">
        <v>1E-3</v>
      </c>
      <c r="S25" s="290" t="s">
        <v>128</v>
      </c>
      <c r="T25" s="290" t="s">
        <v>128</v>
      </c>
      <c r="U25" s="290" t="s">
        <v>128</v>
      </c>
      <c r="V25" s="290" t="s">
        <v>128</v>
      </c>
      <c r="W25" s="289" t="s">
        <v>128</v>
      </c>
      <c r="X25" s="289" t="s">
        <v>128</v>
      </c>
      <c r="Y25" s="290" t="s">
        <v>128</v>
      </c>
      <c r="Z25" s="289" t="s">
        <v>130</v>
      </c>
      <c r="AA25" s="103">
        <v>1.52E-2</v>
      </c>
      <c r="AB25" s="102" t="s">
        <v>68</v>
      </c>
      <c r="AC25" s="292">
        <v>42254</v>
      </c>
      <c r="AD25" s="293"/>
      <c r="AF25" s="294" t="str">
        <f t="shared" si="0"/>
        <v>0.03</v>
      </c>
    </row>
    <row r="26" spans="2:32" s="294" customFormat="1" ht="15" customHeight="1">
      <c r="B26" s="286" t="s">
        <v>127</v>
      </c>
      <c r="C26" s="287"/>
      <c r="D26" s="287"/>
      <c r="E26" s="287"/>
      <c r="F26" s="287"/>
      <c r="G26" s="287"/>
      <c r="H26" s="287"/>
      <c r="I26" s="288"/>
      <c r="J26" s="103">
        <v>0.02</v>
      </c>
      <c r="K26" s="103" t="s">
        <v>49</v>
      </c>
      <c r="L26" s="103" t="s">
        <v>49</v>
      </c>
      <c r="M26" s="103" t="s">
        <v>43</v>
      </c>
      <c r="N26" s="289" t="s">
        <v>128</v>
      </c>
      <c r="O26" s="289">
        <v>1E-3</v>
      </c>
      <c r="P26" s="289">
        <v>3.0000000000000001E-3</v>
      </c>
      <c r="Q26" s="289">
        <v>4.0000000000000001E-3</v>
      </c>
      <c r="R26" s="289">
        <v>2E-3</v>
      </c>
      <c r="S26" s="289">
        <v>1E-3</v>
      </c>
      <c r="T26" s="290" t="s">
        <v>128</v>
      </c>
      <c r="U26" s="290" t="s">
        <v>128</v>
      </c>
      <c r="V26" s="290" t="s">
        <v>128</v>
      </c>
      <c r="W26" s="289" t="s">
        <v>128</v>
      </c>
      <c r="X26" s="289" t="s">
        <v>128</v>
      </c>
      <c r="Y26" s="290" t="s">
        <v>128</v>
      </c>
      <c r="Z26" s="289" t="s">
        <v>130</v>
      </c>
      <c r="AA26" s="103" t="s">
        <v>68</v>
      </c>
      <c r="AB26" s="102" t="s">
        <v>68</v>
      </c>
      <c r="AC26" s="292">
        <v>42060</v>
      </c>
      <c r="AD26" s="293"/>
      <c r="AF26" s="294" t="str">
        <f t="shared" si="0"/>
        <v>0.03</v>
      </c>
    </row>
    <row r="27" spans="2:32" s="294" customFormat="1" ht="15" customHeight="1">
      <c r="B27" s="286" t="s">
        <v>127</v>
      </c>
      <c r="C27" s="287"/>
      <c r="D27" s="287"/>
      <c r="E27" s="287"/>
      <c r="F27" s="287"/>
      <c r="G27" s="287"/>
      <c r="H27" s="287"/>
      <c r="I27" s="288"/>
      <c r="J27" s="103">
        <v>0.03</v>
      </c>
      <c r="K27" s="103">
        <v>0.01</v>
      </c>
      <c r="L27" s="103" t="s">
        <v>49</v>
      </c>
      <c r="M27" s="103">
        <v>0.04</v>
      </c>
      <c r="N27" s="290" t="s">
        <v>128</v>
      </c>
      <c r="O27" s="290" t="s">
        <v>128</v>
      </c>
      <c r="P27" s="289" t="s">
        <v>133</v>
      </c>
      <c r="Q27" s="290" t="s">
        <v>129</v>
      </c>
      <c r="R27" s="289">
        <v>2E-3</v>
      </c>
      <c r="S27" s="290" t="s">
        <v>128</v>
      </c>
      <c r="T27" s="290" t="s">
        <v>128</v>
      </c>
      <c r="U27" s="290" t="s">
        <v>128</v>
      </c>
      <c r="V27" s="290" t="s">
        <v>128</v>
      </c>
      <c r="W27" s="290" t="s">
        <v>128</v>
      </c>
      <c r="X27" s="290" t="s">
        <v>128</v>
      </c>
      <c r="Y27" s="290" t="s">
        <v>128</v>
      </c>
      <c r="Z27" s="289" t="s">
        <v>130</v>
      </c>
      <c r="AA27" s="103">
        <v>0.03</v>
      </c>
      <c r="AB27" s="102" t="s">
        <v>132</v>
      </c>
      <c r="AC27" s="292">
        <v>41936</v>
      </c>
      <c r="AD27" s="293"/>
      <c r="AF27" s="294">
        <f t="shared" si="0"/>
        <v>0.04</v>
      </c>
    </row>
    <row r="28" spans="2:32" s="294" customFormat="1" ht="15" customHeight="1">
      <c r="B28" s="286" t="s">
        <v>134</v>
      </c>
      <c r="C28" s="287"/>
      <c r="D28" s="287"/>
      <c r="E28" s="287"/>
      <c r="F28" s="287"/>
      <c r="G28" s="287"/>
      <c r="H28" s="287"/>
      <c r="I28" s="288"/>
      <c r="J28" s="103">
        <v>0.01</v>
      </c>
      <c r="K28" s="103" t="s">
        <v>49</v>
      </c>
      <c r="L28" s="289" t="s">
        <v>49</v>
      </c>
      <c r="M28" s="103" t="s">
        <v>43</v>
      </c>
      <c r="N28" s="290" t="s">
        <v>128</v>
      </c>
      <c r="O28" s="290" t="s">
        <v>128</v>
      </c>
      <c r="P28" s="289">
        <v>3.0000000000000001E-3</v>
      </c>
      <c r="Q28" s="289">
        <v>4.0000000000000001E-3</v>
      </c>
      <c r="R28" s="290" t="s">
        <v>128</v>
      </c>
      <c r="S28" s="290" t="s">
        <v>128</v>
      </c>
      <c r="T28" s="290" t="s">
        <v>128</v>
      </c>
      <c r="U28" s="290" t="s">
        <v>128</v>
      </c>
      <c r="V28" s="290" t="s">
        <v>128</v>
      </c>
      <c r="W28" s="290" t="s">
        <v>128</v>
      </c>
      <c r="X28" s="290" t="s">
        <v>128</v>
      </c>
      <c r="Y28" s="290" t="s">
        <v>128</v>
      </c>
      <c r="Z28" s="289" t="s">
        <v>130</v>
      </c>
      <c r="AA28" s="103" t="s">
        <v>68</v>
      </c>
      <c r="AB28" s="102" t="s">
        <v>68</v>
      </c>
      <c r="AC28" s="295">
        <v>41901</v>
      </c>
      <c r="AD28" s="293"/>
      <c r="AF28" s="294" t="str">
        <f t="shared" si="0"/>
        <v>0.03</v>
      </c>
    </row>
    <row r="29" spans="2:32" s="294" customFormat="1" ht="15" customHeight="1">
      <c r="B29" s="286" t="s">
        <v>60</v>
      </c>
      <c r="C29" s="287"/>
      <c r="D29" s="287"/>
      <c r="E29" s="287"/>
      <c r="F29" s="287"/>
      <c r="G29" s="287"/>
      <c r="H29" s="287"/>
      <c r="I29" s="288"/>
      <c r="J29" s="103">
        <v>0.02</v>
      </c>
      <c r="K29" s="103">
        <v>0.02</v>
      </c>
      <c r="L29" s="289" t="s">
        <v>49</v>
      </c>
      <c r="M29" s="103">
        <v>0.04</v>
      </c>
      <c r="N29" s="290" t="s">
        <v>128</v>
      </c>
      <c r="O29" s="290" t="s">
        <v>128</v>
      </c>
      <c r="P29" s="290" t="s">
        <v>135</v>
      </c>
      <c r="Q29" s="290" t="s">
        <v>129</v>
      </c>
      <c r="R29" s="289">
        <v>3.0000000000000001E-3</v>
      </c>
      <c r="S29" s="289">
        <v>1E-3</v>
      </c>
      <c r="T29" s="290" t="s">
        <v>128</v>
      </c>
      <c r="U29" s="290" t="s">
        <v>128</v>
      </c>
      <c r="V29" s="290" t="s">
        <v>128</v>
      </c>
      <c r="W29" s="290" t="s">
        <v>128</v>
      </c>
      <c r="X29" s="290" t="s">
        <v>128</v>
      </c>
      <c r="Y29" s="290" t="s">
        <v>128</v>
      </c>
      <c r="Z29" s="289" t="s">
        <v>130</v>
      </c>
      <c r="AA29" s="103">
        <v>0.05</v>
      </c>
      <c r="AB29" s="102" t="s">
        <v>67</v>
      </c>
      <c r="AC29" s="295">
        <v>41687</v>
      </c>
      <c r="AD29" s="293"/>
      <c r="AF29" s="294">
        <f t="shared" si="0"/>
        <v>0.04</v>
      </c>
    </row>
    <row r="30" spans="2:32" s="294" customFormat="1" ht="15" customHeight="1">
      <c r="B30" s="286" t="s">
        <v>60</v>
      </c>
      <c r="C30" s="287"/>
      <c r="D30" s="287"/>
      <c r="E30" s="287"/>
      <c r="F30" s="287"/>
      <c r="G30" s="287"/>
      <c r="H30" s="287"/>
      <c r="I30" s="288"/>
      <c r="J30" s="103">
        <v>0.02</v>
      </c>
      <c r="K30" s="103">
        <v>0.03</v>
      </c>
      <c r="L30" s="289" t="s">
        <v>49</v>
      </c>
      <c r="M30" s="103">
        <v>0.05</v>
      </c>
      <c r="N30" s="290" t="s">
        <v>128</v>
      </c>
      <c r="O30" s="289" t="s">
        <v>128</v>
      </c>
      <c r="P30" s="290" t="s">
        <v>135</v>
      </c>
      <c r="Q30" s="290" t="s">
        <v>129</v>
      </c>
      <c r="R30" s="289">
        <v>2E-3</v>
      </c>
      <c r="S30" s="289">
        <v>1E-3</v>
      </c>
      <c r="T30" s="289" t="s">
        <v>128</v>
      </c>
      <c r="U30" s="289" t="s">
        <v>128</v>
      </c>
      <c r="V30" s="289" t="s">
        <v>128</v>
      </c>
      <c r="W30" s="289" t="s">
        <v>128</v>
      </c>
      <c r="X30" s="289" t="s">
        <v>128</v>
      </c>
      <c r="Y30" s="289" t="s">
        <v>128</v>
      </c>
      <c r="Z30" s="289" t="s">
        <v>130</v>
      </c>
      <c r="AA30" s="103" t="s">
        <v>136</v>
      </c>
      <c r="AB30" s="102" t="s">
        <v>67</v>
      </c>
      <c r="AC30" s="296">
        <v>41673</v>
      </c>
      <c r="AD30" s="293"/>
      <c r="AF30" s="294">
        <f t="shared" si="0"/>
        <v>0.05</v>
      </c>
    </row>
    <row r="31" spans="2:32" s="294" customFormat="1" ht="15" customHeight="1">
      <c r="B31" s="286" t="s">
        <v>60</v>
      </c>
      <c r="C31" s="287"/>
      <c r="D31" s="287"/>
      <c r="E31" s="287"/>
      <c r="F31" s="287"/>
      <c r="G31" s="287"/>
      <c r="H31" s="287"/>
      <c r="I31" s="288"/>
      <c r="J31" s="103">
        <v>0.02</v>
      </c>
      <c r="K31" s="103" t="s">
        <v>91</v>
      </c>
      <c r="L31" s="289" t="s">
        <v>49</v>
      </c>
      <c r="M31" s="103" t="s">
        <v>43</v>
      </c>
      <c r="N31" s="290" t="s">
        <v>128</v>
      </c>
      <c r="O31" s="289" t="s">
        <v>128</v>
      </c>
      <c r="P31" s="290" t="s">
        <v>128</v>
      </c>
      <c r="Q31" s="290" t="s">
        <v>129</v>
      </c>
      <c r="R31" s="289">
        <v>1E-3</v>
      </c>
      <c r="S31" s="289">
        <v>1E-3</v>
      </c>
      <c r="T31" s="289">
        <v>1E-3</v>
      </c>
      <c r="U31" s="289" t="s">
        <v>128</v>
      </c>
      <c r="V31" s="290"/>
      <c r="W31" s="290"/>
      <c r="X31" s="290"/>
      <c r="Y31" s="290"/>
      <c r="Z31" s="289" t="s">
        <v>130</v>
      </c>
      <c r="AA31" s="103" t="s">
        <v>91</v>
      </c>
      <c r="AB31" s="102" t="s">
        <v>91</v>
      </c>
      <c r="AC31" s="296">
        <v>41523</v>
      </c>
      <c r="AD31" s="293"/>
      <c r="AF31" s="294" t="str">
        <f t="shared" si="0"/>
        <v>0.03</v>
      </c>
    </row>
    <row r="32" spans="2:32" s="294" customFormat="1" ht="15" customHeight="1">
      <c r="B32" s="286" t="s">
        <v>60</v>
      </c>
      <c r="C32" s="287"/>
      <c r="D32" s="287"/>
      <c r="E32" s="287"/>
      <c r="F32" s="287"/>
      <c r="G32" s="287"/>
      <c r="H32" s="287"/>
      <c r="I32" s="288"/>
      <c r="J32" s="103">
        <v>0.06</v>
      </c>
      <c r="K32" s="103">
        <v>0.05</v>
      </c>
      <c r="L32" s="289" t="s">
        <v>132</v>
      </c>
      <c r="M32" s="103">
        <v>0.11</v>
      </c>
      <c r="N32" s="289" t="s">
        <v>128</v>
      </c>
      <c r="O32" s="289">
        <v>2E-3</v>
      </c>
      <c r="P32" s="290" t="s">
        <v>128</v>
      </c>
      <c r="Q32" s="289">
        <v>8.0000000000000002E-3</v>
      </c>
      <c r="R32" s="289">
        <v>1.4E-2</v>
      </c>
      <c r="S32" s="289">
        <v>3.0000000000000001E-3</v>
      </c>
      <c r="T32" s="289">
        <v>2E-3</v>
      </c>
      <c r="U32" s="289">
        <v>2E-3</v>
      </c>
      <c r="V32" s="290"/>
      <c r="W32" s="290"/>
      <c r="X32" s="290"/>
      <c r="Y32" s="290"/>
      <c r="Z32" s="289">
        <v>2.1000000000000001E-2</v>
      </c>
      <c r="AA32" s="103">
        <v>0.05</v>
      </c>
      <c r="AB32" s="102" t="s">
        <v>56</v>
      </c>
      <c r="AC32" s="296">
        <v>41298</v>
      </c>
      <c r="AD32" s="293"/>
      <c r="AF32" s="294">
        <f t="shared" si="0"/>
        <v>0.11</v>
      </c>
    </row>
    <row r="33" spans="2:32" s="294" customFormat="1" ht="15" customHeight="1">
      <c r="B33" s="286" t="s">
        <v>60</v>
      </c>
      <c r="C33" s="287"/>
      <c r="D33" s="287"/>
      <c r="E33" s="287"/>
      <c r="F33" s="287"/>
      <c r="G33" s="287"/>
      <c r="H33" s="287"/>
      <c r="I33" s="288"/>
      <c r="J33" s="103">
        <v>0.04</v>
      </c>
      <c r="K33" s="103">
        <v>0.06</v>
      </c>
      <c r="L33" s="289" t="s">
        <v>49</v>
      </c>
      <c r="M33" s="103">
        <v>0.1</v>
      </c>
      <c r="N33" s="289" t="s">
        <v>128</v>
      </c>
      <c r="O33" s="289">
        <v>2E-3</v>
      </c>
      <c r="P33" s="289">
        <v>2E-3</v>
      </c>
      <c r="Q33" s="289">
        <v>1.2999999999999999E-2</v>
      </c>
      <c r="R33" s="289" t="s">
        <v>137</v>
      </c>
      <c r="S33" s="289" t="s">
        <v>133</v>
      </c>
      <c r="T33" s="290" t="s">
        <v>133</v>
      </c>
      <c r="U33" s="290" t="s">
        <v>138</v>
      </c>
      <c r="V33" s="290"/>
      <c r="W33" s="290"/>
      <c r="X33" s="290"/>
      <c r="Y33" s="290"/>
      <c r="Z33" s="290" t="s">
        <v>139</v>
      </c>
      <c r="AA33" s="103">
        <v>0.15</v>
      </c>
      <c r="AB33" s="102" t="s">
        <v>132</v>
      </c>
      <c r="AC33" s="296">
        <v>41282</v>
      </c>
      <c r="AD33" s="293"/>
      <c r="AF33" s="294">
        <f t="shared" si="0"/>
        <v>0.1</v>
      </c>
    </row>
    <row r="34" spans="2:32" s="1" customFormat="1" ht="15" customHeight="1">
      <c r="B34" s="40" t="s">
        <v>167</v>
      </c>
      <c r="C34" s="2"/>
      <c r="D34" s="2"/>
      <c r="E34" s="2"/>
      <c r="F34" s="2"/>
      <c r="G34" s="2"/>
      <c r="H34" s="2"/>
      <c r="I34" s="74"/>
      <c r="J34" s="80"/>
      <c r="K34" s="80"/>
      <c r="L34" s="96"/>
      <c r="M34" s="80">
        <f>AVERAGE(M9:M33)</f>
        <v>0.14376190476190476</v>
      </c>
      <c r="N34" s="96"/>
      <c r="O34" s="96"/>
      <c r="P34" s="96"/>
      <c r="Q34" s="96"/>
      <c r="R34" s="96"/>
      <c r="S34" s="96"/>
      <c r="T34" s="120"/>
      <c r="U34" s="120"/>
      <c r="V34" s="120"/>
      <c r="W34" s="120"/>
      <c r="X34" s="120"/>
      <c r="Y34" s="120"/>
      <c r="Z34" s="120"/>
      <c r="AA34" s="80"/>
      <c r="AB34" s="86"/>
      <c r="AC34" s="119"/>
      <c r="AD34" s="42"/>
      <c r="AE34" s="107" t="s">
        <v>158</v>
      </c>
      <c r="AF34" s="105">
        <f>AVERAGE(AF7:AF18)</f>
        <v>0.20433333333333337</v>
      </c>
    </row>
    <row r="35" spans="2:32" s="1" customFormat="1" ht="15" customHeight="1">
      <c r="B35" s="40" t="s">
        <v>159</v>
      </c>
      <c r="C35" s="2"/>
      <c r="D35" s="2"/>
      <c r="E35" s="2"/>
      <c r="F35" s="2"/>
      <c r="G35" s="2"/>
      <c r="H35" s="2"/>
      <c r="I35" s="74"/>
      <c r="J35" s="80"/>
      <c r="K35" s="80"/>
      <c r="L35" s="96"/>
      <c r="M35" s="80">
        <f>_xlfn.STDEV.S(M9:M33)</f>
        <v>0.10923410857507139</v>
      </c>
      <c r="N35" s="96"/>
      <c r="O35" s="96"/>
      <c r="P35" s="96"/>
      <c r="Q35" s="96"/>
      <c r="R35" s="96"/>
      <c r="S35" s="96"/>
      <c r="T35" s="120"/>
      <c r="U35" s="120"/>
      <c r="V35" s="120"/>
      <c r="W35" s="120"/>
      <c r="X35" s="120"/>
      <c r="Y35" s="120"/>
      <c r="Z35" s="120"/>
      <c r="AA35" s="80"/>
      <c r="AB35" s="86"/>
      <c r="AC35" s="119"/>
      <c r="AD35" s="42"/>
      <c r="AE35" s="106" t="s">
        <v>159</v>
      </c>
      <c r="AF35" s="34">
        <f>_xlfn.STDEV.S(AF7:AF18)</f>
        <v>0.11327948810019585</v>
      </c>
    </row>
    <row r="36" spans="2:32" s="1" customFormat="1" ht="15" customHeight="1">
      <c r="B36" s="40"/>
      <c r="C36" s="9"/>
      <c r="D36" s="9"/>
      <c r="E36" s="9"/>
      <c r="F36" s="9"/>
      <c r="G36" s="9"/>
      <c r="H36" s="9"/>
      <c r="I36" s="43"/>
      <c r="J36" s="96"/>
      <c r="K36" s="96"/>
      <c r="L36" s="96"/>
      <c r="M36" s="96"/>
      <c r="N36" s="80"/>
      <c r="O36" s="80"/>
      <c r="P36" s="80"/>
      <c r="Q36" s="96"/>
      <c r="R36" s="96"/>
      <c r="S36" s="96"/>
      <c r="T36" s="120"/>
      <c r="U36" s="120"/>
      <c r="V36" s="120"/>
      <c r="W36" s="120"/>
      <c r="X36" s="120"/>
      <c r="Y36" s="120"/>
      <c r="Z36" s="96"/>
      <c r="AA36" s="80"/>
      <c r="AB36" s="86"/>
      <c r="AC36" s="123"/>
      <c r="AD36" s="41"/>
    </row>
    <row r="37" spans="2:32" ht="15" customHeight="1">
      <c r="B37" s="40" t="s">
        <v>88</v>
      </c>
      <c r="C37" s="9" t="s">
        <v>89</v>
      </c>
      <c r="D37" s="2"/>
      <c r="E37" s="2"/>
      <c r="F37" s="2"/>
      <c r="G37" s="2"/>
      <c r="H37" s="2"/>
      <c r="I37" s="74"/>
      <c r="J37" s="80">
        <v>7.9000000000000001E-2</v>
      </c>
      <c r="K37" s="80">
        <v>0.27300000000000002</v>
      </c>
      <c r="L37" s="80">
        <v>0.65500000000000003</v>
      </c>
      <c r="M37" s="80">
        <v>1.01</v>
      </c>
      <c r="N37" s="96">
        <v>2.1100000000000001E-2</v>
      </c>
      <c r="O37" s="96">
        <v>1.84E-2</v>
      </c>
      <c r="P37" s="96">
        <v>0.312</v>
      </c>
      <c r="Q37" s="96">
        <v>0.35099999999999998</v>
      </c>
      <c r="R37" s="96">
        <v>3.0000000000000001E-3</v>
      </c>
      <c r="S37" s="96" t="s">
        <v>128</v>
      </c>
      <c r="T37" s="96" t="s">
        <v>128</v>
      </c>
      <c r="U37" s="120" t="s">
        <v>128</v>
      </c>
      <c r="V37" s="120" t="s">
        <v>128</v>
      </c>
      <c r="W37" s="96">
        <v>4.0000000000000001E-3</v>
      </c>
      <c r="X37" s="96">
        <v>1.2999999999999999E-3</v>
      </c>
      <c r="Y37" s="120" t="s">
        <v>128</v>
      </c>
      <c r="Z37" s="96">
        <v>8.0000000000000002E-3</v>
      </c>
      <c r="AA37" s="80">
        <v>0.83</v>
      </c>
      <c r="AB37" s="86" t="s">
        <v>69</v>
      </c>
      <c r="AC37" s="119">
        <v>44587</v>
      </c>
      <c r="AD37" s="46"/>
      <c r="AF37" s="1">
        <f t="shared" ref="AF37:AF52" si="1">IF(ISTEXT(M37)=TRUE,RIGHT(M37,LEN(M37)-1),M37)</f>
        <v>1.01</v>
      </c>
    </row>
    <row r="38" spans="2:32" s="1" customFormat="1" ht="15" customHeight="1">
      <c r="B38" s="40" t="s">
        <v>88</v>
      </c>
      <c r="C38" s="9" t="s">
        <v>89</v>
      </c>
      <c r="D38" s="2"/>
      <c r="E38" s="2"/>
      <c r="F38" s="2"/>
      <c r="G38" s="2"/>
      <c r="H38" s="2"/>
      <c r="I38" s="74"/>
      <c r="J38" s="80">
        <v>0.20300000000000001</v>
      </c>
      <c r="K38" s="80">
        <v>0.30499999999999999</v>
      </c>
      <c r="L38" s="80">
        <v>0.65100000000000002</v>
      </c>
      <c r="M38" s="80">
        <v>1.1599999999999999</v>
      </c>
      <c r="N38" s="96">
        <v>2.1000000000000001E-2</v>
      </c>
      <c r="O38" s="96">
        <v>2.5499999999999998E-2</v>
      </c>
      <c r="P38" s="96">
        <v>0.46100000000000002</v>
      </c>
      <c r="Q38" s="96">
        <v>0.50800000000000001</v>
      </c>
      <c r="R38" s="96">
        <v>1E-3</v>
      </c>
      <c r="S38" s="96" t="s">
        <v>128</v>
      </c>
      <c r="T38" s="96" t="s">
        <v>128</v>
      </c>
      <c r="U38" s="96" t="s">
        <v>128</v>
      </c>
      <c r="V38" s="96" t="s">
        <v>128</v>
      </c>
      <c r="W38" s="96">
        <v>2.8999999999999998E-3</v>
      </c>
      <c r="X38" s="96" t="s">
        <v>128</v>
      </c>
      <c r="Y38" s="96" t="s">
        <v>128</v>
      </c>
      <c r="Z38" s="96">
        <v>4.0000000000000001E-3</v>
      </c>
      <c r="AA38" s="80">
        <v>0.44</v>
      </c>
      <c r="AB38" s="86" t="s">
        <v>69</v>
      </c>
      <c r="AC38" s="95">
        <v>43887</v>
      </c>
      <c r="AD38" s="42"/>
      <c r="AF38" s="1">
        <f t="shared" si="1"/>
        <v>1.1599999999999999</v>
      </c>
    </row>
    <row r="39" spans="2:32" s="1" customFormat="1" ht="15" customHeight="1">
      <c r="B39" s="40" t="s">
        <v>88</v>
      </c>
      <c r="C39" s="9" t="s">
        <v>89</v>
      </c>
      <c r="D39" s="2"/>
      <c r="E39" s="2"/>
      <c r="F39" s="2"/>
      <c r="G39" s="2"/>
      <c r="H39" s="2"/>
      <c r="I39" s="74"/>
      <c r="J39" s="80">
        <v>8.2000000000000003E-2</v>
      </c>
      <c r="K39" s="80">
        <v>0.151</v>
      </c>
      <c r="L39" s="80">
        <v>0.39900000000000002</v>
      </c>
      <c r="M39" s="80">
        <v>0.63200000000000001</v>
      </c>
      <c r="N39" s="96">
        <v>1.7000000000000001E-2</v>
      </c>
      <c r="O39" s="96">
        <v>1.7999999999999999E-2</v>
      </c>
      <c r="P39" s="96">
        <v>0.29299999999999998</v>
      </c>
      <c r="Q39" s="96">
        <v>0.32800000000000001</v>
      </c>
      <c r="R39" s="96">
        <v>1E-3</v>
      </c>
      <c r="S39" s="120" t="s">
        <v>128</v>
      </c>
      <c r="T39" s="96">
        <v>1E-3</v>
      </c>
      <c r="U39" s="120" t="s">
        <v>128</v>
      </c>
      <c r="V39" s="120" t="s">
        <v>128</v>
      </c>
      <c r="W39" s="96">
        <v>2E-3</v>
      </c>
      <c r="X39" s="96">
        <v>1E-3</v>
      </c>
      <c r="Y39" s="120" t="s">
        <v>128</v>
      </c>
      <c r="Z39" s="96" t="s">
        <v>130</v>
      </c>
      <c r="AA39" s="80">
        <v>0.36</v>
      </c>
      <c r="AB39" s="86" t="s">
        <v>91</v>
      </c>
      <c r="AC39" s="95">
        <v>43497</v>
      </c>
      <c r="AD39" s="42"/>
      <c r="AF39" s="1">
        <f t="shared" si="1"/>
        <v>0.63200000000000001</v>
      </c>
    </row>
    <row r="40" spans="2:32" s="1" customFormat="1" ht="15" customHeight="1">
      <c r="B40" s="40" t="s">
        <v>140</v>
      </c>
      <c r="C40" s="2"/>
      <c r="D40" s="2"/>
      <c r="E40" s="2"/>
      <c r="F40" s="2"/>
      <c r="G40" s="2"/>
      <c r="H40" s="2"/>
      <c r="I40" s="74"/>
      <c r="J40" s="80">
        <v>0.255</v>
      </c>
      <c r="K40" s="80">
        <v>0.27200000000000002</v>
      </c>
      <c r="L40" s="80">
        <v>0.34499999999999997</v>
      </c>
      <c r="M40" s="80">
        <v>0.88</v>
      </c>
      <c r="N40" s="96">
        <v>3.5999999999999997E-2</v>
      </c>
      <c r="O40" s="96">
        <v>3.3000000000000002E-2</v>
      </c>
      <c r="P40" s="96">
        <v>0.214</v>
      </c>
      <c r="Q40" s="96">
        <v>0.28299999999999997</v>
      </c>
      <c r="R40" s="96">
        <v>2E-3</v>
      </c>
      <c r="S40" s="96">
        <v>1E-3</v>
      </c>
      <c r="T40" s="96">
        <v>1E-3</v>
      </c>
      <c r="U40" s="120" t="s">
        <v>128</v>
      </c>
      <c r="V40" s="120" t="s">
        <v>128</v>
      </c>
      <c r="W40" s="96">
        <v>3.0000000000000001E-3</v>
      </c>
      <c r="X40" s="96">
        <v>1E-3</v>
      </c>
      <c r="Y40" s="120" t="s">
        <v>128</v>
      </c>
      <c r="Z40" s="96">
        <v>8.0000000000000002E-3</v>
      </c>
      <c r="AA40" s="80">
        <v>0.46</v>
      </c>
      <c r="AB40" s="86" t="s">
        <v>91</v>
      </c>
      <c r="AC40" s="95">
        <v>43420</v>
      </c>
      <c r="AD40" s="42"/>
      <c r="AF40" s="1">
        <f t="shared" si="1"/>
        <v>0.88</v>
      </c>
    </row>
    <row r="41" spans="2:32" s="294" customFormat="1" ht="15" customHeight="1">
      <c r="B41" s="286" t="s">
        <v>140</v>
      </c>
      <c r="C41" s="287"/>
      <c r="D41" s="287"/>
      <c r="E41" s="287"/>
      <c r="F41" s="287"/>
      <c r="G41" s="287"/>
      <c r="H41" s="287"/>
      <c r="I41" s="288"/>
      <c r="J41" s="103">
        <v>2.3E-2</v>
      </c>
      <c r="K41" s="103">
        <v>1.4E-2</v>
      </c>
      <c r="L41" s="103">
        <v>0.04</v>
      </c>
      <c r="M41" s="103">
        <v>7.0000000000000007E-2</v>
      </c>
      <c r="N41" s="289">
        <v>7.0000000000000001E-3</v>
      </c>
      <c r="O41" s="289">
        <v>3.0000000000000001E-3</v>
      </c>
      <c r="P41" s="289">
        <v>0.04</v>
      </c>
      <c r="Q41" s="289">
        <v>0.05</v>
      </c>
      <c r="R41" s="289">
        <v>4.0000000000000001E-3</v>
      </c>
      <c r="S41" s="289">
        <v>1E-3</v>
      </c>
      <c r="T41" s="290" t="s">
        <v>128</v>
      </c>
      <c r="U41" s="290" t="s">
        <v>128</v>
      </c>
      <c r="V41" s="290" t="s">
        <v>128</v>
      </c>
      <c r="W41" s="290" t="s">
        <v>128</v>
      </c>
      <c r="X41" s="290" t="s">
        <v>128</v>
      </c>
      <c r="Y41" s="291" t="s">
        <v>128</v>
      </c>
      <c r="Z41" s="289" t="s">
        <v>130</v>
      </c>
      <c r="AA41" s="103">
        <v>0.11</v>
      </c>
      <c r="AB41" s="102" t="s">
        <v>132</v>
      </c>
      <c r="AC41" s="292">
        <v>43133</v>
      </c>
      <c r="AD41" s="293"/>
      <c r="AF41" s="294">
        <f t="shared" si="1"/>
        <v>7.0000000000000007E-2</v>
      </c>
    </row>
    <row r="42" spans="2:32" s="294" customFormat="1" ht="15" customHeight="1">
      <c r="B42" s="286" t="s">
        <v>140</v>
      </c>
      <c r="C42" s="287"/>
      <c r="D42" s="287"/>
      <c r="E42" s="287"/>
      <c r="F42" s="287"/>
      <c r="G42" s="287"/>
      <c r="H42" s="287"/>
      <c r="I42" s="288"/>
      <c r="J42" s="103">
        <v>2.8000000000000001E-2</v>
      </c>
      <c r="K42" s="289" t="s">
        <v>49</v>
      </c>
      <c r="L42" s="103">
        <v>4.1000000000000002E-2</v>
      </c>
      <c r="M42" s="103">
        <v>7.5999999999999998E-2</v>
      </c>
      <c r="N42" s="289">
        <v>5.0000000000000001E-3</v>
      </c>
      <c r="O42" s="289">
        <v>0.02</v>
      </c>
      <c r="P42" s="289">
        <v>2.1000000000000001E-2</v>
      </c>
      <c r="Q42" s="289">
        <v>4.5999999999999999E-2</v>
      </c>
      <c r="R42" s="289">
        <v>3.0000000000000001E-3</v>
      </c>
      <c r="S42" s="289">
        <v>1E-3</v>
      </c>
      <c r="T42" s="290" t="s">
        <v>128</v>
      </c>
      <c r="U42" s="290" t="s">
        <v>128</v>
      </c>
      <c r="V42" s="290" t="s">
        <v>128</v>
      </c>
      <c r="W42" s="290" t="s">
        <v>128</v>
      </c>
      <c r="X42" s="290" t="s">
        <v>128</v>
      </c>
      <c r="Y42" s="290" t="s">
        <v>128</v>
      </c>
      <c r="Z42" s="289" t="s">
        <v>130</v>
      </c>
      <c r="AA42" s="103">
        <v>0.13</v>
      </c>
      <c r="AB42" s="102" t="s">
        <v>132</v>
      </c>
      <c r="AC42" s="292">
        <v>43006</v>
      </c>
      <c r="AD42" s="293"/>
      <c r="AF42" s="294">
        <f t="shared" si="1"/>
        <v>7.5999999999999998E-2</v>
      </c>
    </row>
    <row r="43" spans="2:32" s="294" customFormat="1" ht="15" customHeight="1">
      <c r="B43" s="286" t="s">
        <v>140</v>
      </c>
      <c r="C43" s="287"/>
      <c r="D43" s="287"/>
      <c r="E43" s="287"/>
      <c r="F43" s="287"/>
      <c r="G43" s="287"/>
      <c r="H43" s="287"/>
      <c r="I43" s="288"/>
      <c r="J43" s="103">
        <v>5.6000000000000001E-2</v>
      </c>
      <c r="K43" s="103">
        <v>3.6999999999999998E-2</v>
      </c>
      <c r="L43" s="103">
        <v>4.8000000000000001E-2</v>
      </c>
      <c r="M43" s="103">
        <v>0.14099999999999999</v>
      </c>
      <c r="N43" s="289">
        <v>8.0000000000000002E-3</v>
      </c>
      <c r="O43" s="289">
        <v>3.0000000000000001E-3</v>
      </c>
      <c r="P43" s="289">
        <v>4.8000000000000001E-2</v>
      </c>
      <c r="Q43" s="289">
        <v>5.8999999999999997E-2</v>
      </c>
      <c r="R43" s="289">
        <v>4.0000000000000001E-3</v>
      </c>
      <c r="S43" s="289">
        <v>1E-3</v>
      </c>
      <c r="T43" s="289">
        <v>5.0000000000000001E-4</v>
      </c>
      <c r="U43" s="290" t="s">
        <v>128</v>
      </c>
      <c r="V43" s="290" t="s">
        <v>128</v>
      </c>
      <c r="W43" s="290" t="s">
        <v>128</v>
      </c>
      <c r="X43" s="290" t="s">
        <v>128</v>
      </c>
      <c r="Y43" s="290" t="s">
        <v>128</v>
      </c>
      <c r="Z43" s="289" t="s">
        <v>130</v>
      </c>
      <c r="AA43" s="103">
        <v>0.08</v>
      </c>
      <c r="AB43" s="102" t="s">
        <v>68</v>
      </c>
      <c r="AC43" s="292">
        <v>42790</v>
      </c>
      <c r="AD43" s="293"/>
      <c r="AF43" s="294">
        <f t="shared" si="1"/>
        <v>0.14099999999999999</v>
      </c>
    </row>
    <row r="44" spans="2:32" s="294" customFormat="1" ht="15" customHeight="1">
      <c r="B44" s="286" t="s">
        <v>140</v>
      </c>
      <c r="C44" s="287"/>
      <c r="D44" s="287"/>
      <c r="E44" s="287"/>
      <c r="F44" s="287"/>
      <c r="G44" s="287"/>
      <c r="H44" s="287"/>
      <c r="I44" s="288"/>
      <c r="J44" s="103">
        <v>3.3000000000000002E-2</v>
      </c>
      <c r="K44" s="103">
        <v>1.7999999999999999E-2</v>
      </c>
      <c r="L44" s="103">
        <v>9.0999999999999998E-2</v>
      </c>
      <c r="M44" s="103">
        <v>0.14199999999999999</v>
      </c>
      <c r="N44" s="289">
        <v>0.01</v>
      </c>
      <c r="O44" s="289">
        <v>7.0000000000000001E-3</v>
      </c>
      <c r="P44" s="289">
        <v>8.4000000000000005E-2</v>
      </c>
      <c r="Q44" s="289">
        <v>0.10100000000000001</v>
      </c>
      <c r="R44" s="289">
        <v>2E-3</v>
      </c>
      <c r="S44" s="289">
        <v>1E-3</v>
      </c>
      <c r="T44" s="289">
        <v>5.0000000000000001E-4</v>
      </c>
      <c r="U44" s="290" t="s">
        <v>128</v>
      </c>
      <c r="V44" s="290" t="s">
        <v>128</v>
      </c>
      <c r="W44" s="290" t="s">
        <v>128</v>
      </c>
      <c r="X44" s="290" t="s">
        <v>128</v>
      </c>
      <c r="Y44" s="290" t="s">
        <v>128</v>
      </c>
      <c r="Z44" s="289" t="s">
        <v>130</v>
      </c>
      <c r="AA44" s="103">
        <v>0.17</v>
      </c>
      <c r="AB44" s="102" t="s">
        <v>132</v>
      </c>
      <c r="AC44" s="292">
        <v>42646</v>
      </c>
      <c r="AD44" s="293"/>
      <c r="AF44" s="294">
        <f t="shared" si="1"/>
        <v>0.14199999999999999</v>
      </c>
    </row>
    <row r="45" spans="2:32" s="294" customFormat="1" ht="15" customHeight="1">
      <c r="B45" s="286" t="s">
        <v>140</v>
      </c>
      <c r="C45" s="287"/>
      <c r="D45" s="287"/>
      <c r="E45" s="287"/>
      <c r="F45" s="287"/>
      <c r="G45" s="287"/>
      <c r="H45" s="287"/>
      <c r="I45" s="288"/>
      <c r="J45" s="103">
        <v>2.1000000000000001E-2</v>
      </c>
      <c r="K45" s="289" t="s">
        <v>49</v>
      </c>
      <c r="L45" s="103">
        <v>6.8000000000000005E-2</v>
      </c>
      <c r="M45" s="103">
        <v>8.8999999999999996E-2</v>
      </c>
      <c r="N45" s="289">
        <v>6.0000000000000001E-3</v>
      </c>
      <c r="O45" s="289">
        <v>4.0000000000000001E-3</v>
      </c>
      <c r="P45" s="289">
        <v>6.8000000000000005E-2</v>
      </c>
      <c r="Q45" s="289">
        <v>7.8E-2</v>
      </c>
      <c r="R45" s="289">
        <v>3.0000000000000001E-3</v>
      </c>
      <c r="S45" s="289">
        <v>1E-3</v>
      </c>
      <c r="T45" s="289">
        <v>1E-3</v>
      </c>
      <c r="U45" s="290" t="s">
        <v>128</v>
      </c>
      <c r="V45" s="290" t="s">
        <v>128</v>
      </c>
      <c r="W45" s="290" t="s">
        <v>128</v>
      </c>
      <c r="X45" s="290" t="s">
        <v>128</v>
      </c>
      <c r="Y45" s="290" t="s">
        <v>128</v>
      </c>
      <c r="Z45" s="289" t="s">
        <v>130</v>
      </c>
      <c r="AA45" s="103">
        <v>0.08</v>
      </c>
      <c r="AB45" s="102" t="s">
        <v>132</v>
      </c>
      <c r="AC45" s="292">
        <v>42418</v>
      </c>
      <c r="AD45" s="293"/>
      <c r="AF45" s="294">
        <f t="shared" si="1"/>
        <v>8.8999999999999996E-2</v>
      </c>
    </row>
    <row r="46" spans="2:32" s="294" customFormat="1" ht="15" customHeight="1">
      <c r="B46" s="286" t="s">
        <v>140</v>
      </c>
      <c r="C46" s="287"/>
      <c r="D46" s="287"/>
      <c r="E46" s="287"/>
      <c r="F46" s="287"/>
      <c r="G46" s="287"/>
      <c r="H46" s="287"/>
      <c r="I46" s="288"/>
      <c r="J46" s="103">
        <v>1.7999999999999999E-2</v>
      </c>
      <c r="K46" s="289" t="s">
        <v>49</v>
      </c>
      <c r="L46" s="103">
        <v>5.8999999999999997E-2</v>
      </c>
      <c r="M46" s="103">
        <v>7.6999999999999999E-2</v>
      </c>
      <c r="N46" s="289">
        <v>1.48E-3</v>
      </c>
      <c r="O46" s="289">
        <v>3.5000000000000001E-3</v>
      </c>
      <c r="P46" s="289">
        <v>5.0560000000000001E-2</v>
      </c>
      <c r="Q46" s="289">
        <v>5.5599999999999997E-2</v>
      </c>
      <c r="R46" s="289">
        <v>1.06E-3</v>
      </c>
      <c r="S46" s="290" t="s">
        <v>128</v>
      </c>
      <c r="T46" s="290" t="s">
        <v>128</v>
      </c>
      <c r="U46" s="290" t="s">
        <v>128</v>
      </c>
      <c r="V46" s="290" t="s">
        <v>128</v>
      </c>
      <c r="W46" s="290" t="s">
        <v>128</v>
      </c>
      <c r="X46" s="290" t="s">
        <v>128</v>
      </c>
      <c r="Y46" s="290" t="s">
        <v>128</v>
      </c>
      <c r="Z46" s="289" t="s">
        <v>130</v>
      </c>
      <c r="AA46" s="103">
        <v>9.6000000000000002E-2</v>
      </c>
      <c r="AB46" s="102" t="s">
        <v>132</v>
      </c>
      <c r="AC46" s="292">
        <v>42254</v>
      </c>
      <c r="AD46" s="293"/>
      <c r="AF46" s="294">
        <f t="shared" si="1"/>
        <v>7.6999999999999999E-2</v>
      </c>
    </row>
    <row r="47" spans="2:32" s="294" customFormat="1" ht="15" customHeight="1">
      <c r="B47" s="286" t="s">
        <v>140</v>
      </c>
      <c r="C47" s="287"/>
      <c r="D47" s="287"/>
      <c r="E47" s="287"/>
      <c r="F47" s="287"/>
      <c r="G47" s="287"/>
      <c r="H47" s="287"/>
      <c r="I47" s="288"/>
      <c r="J47" s="103">
        <v>0.01</v>
      </c>
      <c r="K47" s="103">
        <v>0.01</v>
      </c>
      <c r="L47" s="103">
        <v>0.17</v>
      </c>
      <c r="M47" s="103">
        <v>0.19</v>
      </c>
      <c r="N47" s="289">
        <v>1.4E-2</v>
      </c>
      <c r="O47" s="289">
        <v>1.2E-2</v>
      </c>
      <c r="P47" s="289">
        <v>0.14000000000000001</v>
      </c>
      <c r="Q47" s="289">
        <v>0.16600000000000001</v>
      </c>
      <c r="R47" s="289">
        <v>2E-3</v>
      </c>
      <c r="S47" s="289">
        <v>1E-3</v>
      </c>
      <c r="T47" s="290" t="s">
        <v>128</v>
      </c>
      <c r="U47" s="290" t="s">
        <v>128</v>
      </c>
      <c r="V47" s="290" t="s">
        <v>128</v>
      </c>
      <c r="W47" s="289">
        <v>2E-3</v>
      </c>
      <c r="X47" s="289">
        <v>1E-3</v>
      </c>
      <c r="Y47" s="290" t="s">
        <v>128</v>
      </c>
      <c r="Z47" s="289" t="s">
        <v>130</v>
      </c>
      <c r="AA47" s="103">
        <v>0.09</v>
      </c>
      <c r="AB47" s="102" t="s">
        <v>68</v>
      </c>
      <c r="AC47" s="292">
        <v>42060</v>
      </c>
      <c r="AD47" s="293"/>
      <c r="AF47" s="294">
        <f t="shared" si="1"/>
        <v>0.19</v>
      </c>
    </row>
    <row r="48" spans="2:32" s="294" customFormat="1" ht="15" customHeight="1">
      <c r="B48" s="286" t="s">
        <v>141</v>
      </c>
      <c r="C48" s="287"/>
      <c r="D48" s="287"/>
      <c r="E48" s="287"/>
      <c r="F48" s="287"/>
      <c r="G48" s="287"/>
      <c r="H48" s="287"/>
      <c r="I48" s="288"/>
      <c r="J48" s="103">
        <v>0.01</v>
      </c>
      <c r="K48" s="103">
        <v>0.05</v>
      </c>
      <c r="L48" s="103">
        <v>0.18</v>
      </c>
      <c r="M48" s="103">
        <v>0.24</v>
      </c>
      <c r="N48" s="289">
        <v>7.0000000000000001E-3</v>
      </c>
      <c r="O48" s="289">
        <v>4.7E-2</v>
      </c>
      <c r="P48" s="289">
        <v>0.105</v>
      </c>
      <c r="Q48" s="289">
        <v>0.159</v>
      </c>
      <c r="R48" s="289">
        <v>1E-3</v>
      </c>
      <c r="S48" s="290" t="s">
        <v>128</v>
      </c>
      <c r="T48" s="289">
        <v>1E-3</v>
      </c>
      <c r="U48" s="290" t="s">
        <v>128</v>
      </c>
      <c r="V48" s="290" t="s">
        <v>128</v>
      </c>
      <c r="W48" s="289">
        <v>1E-3</v>
      </c>
      <c r="X48" s="289">
        <v>1E-3</v>
      </c>
      <c r="Y48" s="290" t="s">
        <v>128</v>
      </c>
      <c r="Z48" s="289" t="s">
        <v>130</v>
      </c>
      <c r="AA48" s="103">
        <v>0.08</v>
      </c>
      <c r="AB48" s="102" t="s">
        <v>68</v>
      </c>
      <c r="AC48" s="295">
        <v>41911</v>
      </c>
      <c r="AD48" s="293"/>
      <c r="AF48" s="294">
        <f t="shared" si="1"/>
        <v>0.24</v>
      </c>
    </row>
    <row r="49" spans="2:32" s="294" customFormat="1" ht="15" customHeight="1">
      <c r="B49" s="286" t="s">
        <v>90</v>
      </c>
      <c r="C49" s="297"/>
      <c r="D49" s="297"/>
      <c r="E49" s="297"/>
      <c r="F49" s="297"/>
      <c r="G49" s="297"/>
      <c r="H49" s="297"/>
      <c r="I49" s="298"/>
      <c r="J49" s="103">
        <v>0.01</v>
      </c>
      <c r="K49" s="103" t="s">
        <v>43</v>
      </c>
      <c r="L49" s="103">
        <v>0.03</v>
      </c>
      <c r="M49" s="103">
        <v>0.04</v>
      </c>
      <c r="N49" s="289">
        <v>1E-3</v>
      </c>
      <c r="O49" s="289">
        <v>4.0000000000000001E-3</v>
      </c>
      <c r="P49" s="289">
        <v>3.1E-2</v>
      </c>
      <c r="Q49" s="289">
        <v>3.5999999999999997E-2</v>
      </c>
      <c r="R49" s="289">
        <v>2E-3</v>
      </c>
      <c r="S49" s="290" t="s">
        <v>128</v>
      </c>
      <c r="T49" s="290" t="s">
        <v>128</v>
      </c>
      <c r="U49" s="290" t="s">
        <v>128</v>
      </c>
      <c r="V49" s="290" t="s">
        <v>128</v>
      </c>
      <c r="W49" s="290" t="s">
        <v>128</v>
      </c>
      <c r="X49" s="290" t="s">
        <v>128</v>
      </c>
      <c r="Y49" s="290" t="s">
        <v>128</v>
      </c>
      <c r="Z49" s="289" t="s">
        <v>130</v>
      </c>
      <c r="AA49" s="103">
        <v>0.09</v>
      </c>
      <c r="AB49" s="102" t="s">
        <v>67</v>
      </c>
      <c r="AC49" s="295">
        <v>41687</v>
      </c>
      <c r="AD49" s="299"/>
      <c r="AF49" s="294">
        <f t="shared" si="1"/>
        <v>0.04</v>
      </c>
    </row>
    <row r="50" spans="2:32" s="300" customFormat="1" ht="15" customHeight="1">
      <c r="B50" s="286" t="s">
        <v>90</v>
      </c>
      <c r="C50" s="297"/>
      <c r="D50" s="297"/>
      <c r="E50" s="297"/>
      <c r="F50" s="297"/>
      <c r="G50" s="297"/>
      <c r="H50" s="297"/>
      <c r="I50" s="298"/>
      <c r="J50" s="103">
        <v>0.02</v>
      </c>
      <c r="K50" s="103" t="s">
        <v>43</v>
      </c>
      <c r="L50" s="103">
        <v>7.0000000000000007E-2</v>
      </c>
      <c r="M50" s="103">
        <v>0.09</v>
      </c>
      <c r="N50" s="289">
        <v>2E-3</v>
      </c>
      <c r="O50" s="289">
        <v>6.0000000000000001E-3</v>
      </c>
      <c r="P50" s="289">
        <v>4.2999999999999997E-2</v>
      </c>
      <c r="Q50" s="289">
        <v>5.0999999999999997E-2</v>
      </c>
      <c r="R50" s="289">
        <v>2E-3</v>
      </c>
      <c r="S50" s="290" t="s">
        <v>128</v>
      </c>
      <c r="T50" s="290" t="s">
        <v>128</v>
      </c>
      <c r="U50" s="290" t="s">
        <v>128</v>
      </c>
      <c r="V50" s="290" t="s">
        <v>128</v>
      </c>
      <c r="W50" s="290" t="s">
        <v>128</v>
      </c>
      <c r="X50" s="290" t="s">
        <v>128</v>
      </c>
      <c r="Y50" s="290" t="s">
        <v>128</v>
      </c>
      <c r="Z50" s="289" t="s">
        <v>130</v>
      </c>
      <c r="AA50" s="103">
        <v>0.1</v>
      </c>
      <c r="AB50" s="102" t="s">
        <v>67</v>
      </c>
      <c r="AC50" s="295">
        <v>41673</v>
      </c>
      <c r="AD50" s="299"/>
      <c r="AF50" s="294">
        <f t="shared" si="1"/>
        <v>0.09</v>
      </c>
    </row>
    <row r="51" spans="2:32" s="300" customFormat="1" ht="15" customHeight="1">
      <c r="B51" s="286" t="s">
        <v>90</v>
      </c>
      <c r="C51" s="297"/>
      <c r="D51" s="297"/>
      <c r="E51" s="297"/>
      <c r="F51" s="297"/>
      <c r="G51" s="297"/>
      <c r="H51" s="297"/>
      <c r="I51" s="298"/>
      <c r="J51" s="103">
        <v>0.02</v>
      </c>
      <c r="K51" s="289" t="s">
        <v>49</v>
      </c>
      <c r="L51" s="103">
        <v>0.05</v>
      </c>
      <c r="M51" s="103">
        <v>7.0000000000000007E-2</v>
      </c>
      <c r="N51" s="289">
        <v>6.0000000000000001E-3</v>
      </c>
      <c r="O51" s="289">
        <v>1.2E-2</v>
      </c>
      <c r="P51" s="289">
        <v>2.5999999999999999E-2</v>
      </c>
      <c r="Q51" s="289">
        <v>4.3999999999999997E-2</v>
      </c>
      <c r="R51" s="289">
        <v>2E-3</v>
      </c>
      <c r="S51" s="289">
        <v>1E-3</v>
      </c>
      <c r="T51" s="289">
        <v>1E-3</v>
      </c>
      <c r="U51" s="290" t="s">
        <v>128</v>
      </c>
      <c r="V51" s="290"/>
      <c r="W51" s="290"/>
      <c r="X51" s="290"/>
      <c r="Y51" s="290"/>
      <c r="Z51" s="289" t="s">
        <v>130</v>
      </c>
      <c r="AA51" s="103">
        <v>0.15</v>
      </c>
      <c r="AB51" s="301" t="s">
        <v>69</v>
      </c>
      <c r="AC51" s="295">
        <v>41526</v>
      </c>
      <c r="AD51" s="299"/>
      <c r="AF51" s="294">
        <f t="shared" si="1"/>
        <v>7.0000000000000007E-2</v>
      </c>
    </row>
    <row r="52" spans="2:32" s="300" customFormat="1" ht="15" customHeight="1">
      <c r="B52" s="286" t="s">
        <v>90</v>
      </c>
      <c r="C52" s="297"/>
      <c r="D52" s="297"/>
      <c r="E52" s="297"/>
      <c r="F52" s="297"/>
      <c r="G52" s="297"/>
      <c r="H52" s="297"/>
      <c r="I52" s="298"/>
      <c r="J52" s="103">
        <v>0.06</v>
      </c>
      <c r="K52" s="103">
        <v>1.23</v>
      </c>
      <c r="L52" s="103">
        <v>1.81</v>
      </c>
      <c r="M52" s="104">
        <v>3.1</v>
      </c>
      <c r="N52" s="289">
        <v>0.13200000000000001</v>
      </c>
      <c r="O52" s="289">
        <v>0.14899999999999999</v>
      </c>
      <c r="P52" s="289">
        <v>0.34</v>
      </c>
      <c r="Q52" s="289">
        <v>0.621</v>
      </c>
      <c r="R52" s="289" t="s">
        <v>142</v>
      </c>
      <c r="S52" s="289" t="s">
        <v>143</v>
      </c>
      <c r="T52" s="289" t="s">
        <v>133</v>
      </c>
      <c r="U52" s="289" t="s">
        <v>128</v>
      </c>
      <c r="V52" s="290"/>
      <c r="W52" s="290"/>
      <c r="X52" s="290"/>
      <c r="Y52" s="290"/>
      <c r="Z52" s="289" t="s">
        <v>144</v>
      </c>
      <c r="AA52" s="103">
        <v>2.14</v>
      </c>
      <c r="AB52" s="301" t="s">
        <v>56</v>
      </c>
      <c r="AC52" s="295">
        <v>41289</v>
      </c>
      <c r="AD52" s="299"/>
      <c r="AF52" s="294">
        <f t="shared" si="1"/>
        <v>3.1</v>
      </c>
    </row>
    <row r="53" spans="2:32" s="10" customFormat="1" ht="15" customHeight="1">
      <c r="B53" s="40"/>
      <c r="C53" s="2"/>
      <c r="D53" s="2"/>
      <c r="E53" s="2"/>
      <c r="F53" s="2"/>
      <c r="G53" s="2"/>
      <c r="H53" s="2"/>
      <c r="I53" s="74"/>
      <c r="J53" s="80"/>
      <c r="K53" s="80"/>
      <c r="L53" s="80"/>
      <c r="M53" s="79"/>
      <c r="N53" s="96"/>
      <c r="O53" s="96"/>
      <c r="P53" s="96"/>
      <c r="Q53" s="96"/>
      <c r="R53" s="96"/>
      <c r="S53" s="96"/>
      <c r="T53" s="96"/>
      <c r="U53" s="96"/>
      <c r="V53" s="120"/>
      <c r="W53" s="120"/>
      <c r="X53" s="120"/>
      <c r="Y53" s="120"/>
      <c r="Z53" s="96"/>
      <c r="AA53" s="80"/>
      <c r="AB53" s="124"/>
      <c r="AC53" s="122"/>
      <c r="AD53" s="42"/>
      <c r="AE53" s="107" t="s">
        <v>158</v>
      </c>
      <c r="AF53" s="105">
        <f>AVERAGE(AF37:AF40)</f>
        <v>0.92049999999999998</v>
      </c>
    </row>
    <row r="54" spans="2:32" s="10" customFormat="1" ht="15" customHeight="1">
      <c r="B54" s="40"/>
      <c r="C54" s="2"/>
      <c r="D54" s="2"/>
      <c r="E54" s="2"/>
      <c r="F54" s="2"/>
      <c r="G54" s="2"/>
      <c r="H54" s="2"/>
      <c r="I54" s="74"/>
      <c r="J54" s="80"/>
      <c r="K54" s="80"/>
      <c r="L54" s="80"/>
      <c r="M54" s="79"/>
      <c r="N54" s="96"/>
      <c r="O54" s="96"/>
      <c r="P54" s="96"/>
      <c r="Q54" s="96"/>
      <c r="R54" s="96"/>
      <c r="S54" s="96"/>
      <c r="T54" s="96"/>
      <c r="U54" s="96"/>
      <c r="V54" s="120"/>
      <c r="W54" s="120"/>
      <c r="X54" s="120"/>
      <c r="Y54" s="120"/>
      <c r="Z54" s="96"/>
      <c r="AA54" s="80"/>
      <c r="AB54" s="124"/>
      <c r="AC54" s="122"/>
      <c r="AD54" s="42"/>
      <c r="AE54" s="106" t="s">
        <v>159</v>
      </c>
      <c r="AF54" s="34">
        <f>_xlfn.STDEV.S(AF37:AF40)</f>
        <v>0.22378784596130336</v>
      </c>
    </row>
    <row r="55" spans="2:32" s="10" customFormat="1" ht="15" customHeight="1">
      <c r="B55" s="40"/>
      <c r="C55" s="9"/>
      <c r="D55" s="9"/>
      <c r="E55" s="9"/>
      <c r="F55" s="9"/>
      <c r="G55" s="9"/>
      <c r="H55" s="9"/>
      <c r="I55" s="43"/>
      <c r="J55" s="79"/>
      <c r="K55" s="79"/>
      <c r="L55" s="79"/>
      <c r="M55" s="79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5"/>
      <c r="AB55" s="125"/>
      <c r="AC55" s="122"/>
      <c r="AD55" s="41"/>
    </row>
    <row r="56" spans="2:32" s="73" customFormat="1" ht="15" customHeight="1">
      <c r="B56" s="40" t="s">
        <v>88</v>
      </c>
      <c r="C56" s="9" t="s">
        <v>92</v>
      </c>
      <c r="D56" s="9"/>
      <c r="E56" s="9"/>
      <c r="F56" s="9"/>
      <c r="G56" s="9"/>
      <c r="H56" s="9"/>
      <c r="I56" s="43"/>
      <c r="J56" s="80">
        <v>8.3000000000000004E-2</v>
      </c>
      <c r="K56" s="80">
        <v>0.28000000000000003</v>
      </c>
      <c r="L56" s="80" t="s">
        <v>42</v>
      </c>
      <c r="M56" s="80">
        <v>0.36</v>
      </c>
      <c r="N56" s="96" t="s">
        <v>128</v>
      </c>
      <c r="O56" s="96">
        <v>1.6999999999999999E-3</v>
      </c>
      <c r="P56" s="96" t="s">
        <v>128</v>
      </c>
      <c r="Q56" s="96">
        <v>2E-3</v>
      </c>
      <c r="R56" s="96">
        <v>3.0000000000000001E-3</v>
      </c>
      <c r="S56" s="96" t="s">
        <v>128</v>
      </c>
      <c r="T56" s="96" t="s">
        <v>128</v>
      </c>
      <c r="U56" s="96" t="s">
        <v>128</v>
      </c>
      <c r="V56" s="96" t="s">
        <v>128</v>
      </c>
      <c r="W56" s="96" t="s">
        <v>128</v>
      </c>
      <c r="X56" s="96" t="s">
        <v>128</v>
      </c>
      <c r="Y56" s="96" t="s">
        <v>128</v>
      </c>
      <c r="Z56" s="96" t="s">
        <v>130</v>
      </c>
      <c r="AA56" s="80">
        <v>0.09</v>
      </c>
      <c r="AB56" s="125" t="s">
        <v>69</v>
      </c>
      <c r="AC56" s="119">
        <v>44587</v>
      </c>
      <c r="AD56" s="46"/>
      <c r="AF56" s="1">
        <f>IF(ISTEXT(M56)=TRUE,RIGHT(M56,LEN(M56)-1),M56)</f>
        <v>0.36</v>
      </c>
    </row>
    <row r="57" spans="2:32" s="10" customFormat="1" ht="15" customHeight="1">
      <c r="B57" s="40" t="s">
        <v>88</v>
      </c>
      <c r="C57" s="9" t="s">
        <v>92</v>
      </c>
      <c r="D57" s="9"/>
      <c r="E57" s="9"/>
      <c r="F57" s="9"/>
      <c r="G57" s="9"/>
      <c r="H57" s="9"/>
      <c r="I57" s="43"/>
      <c r="J57" s="80">
        <v>0.191</v>
      </c>
      <c r="K57" s="80">
        <v>0.12</v>
      </c>
      <c r="L57" s="80">
        <v>8.9999999999999993E-3</v>
      </c>
      <c r="M57" s="80">
        <v>0.32</v>
      </c>
      <c r="N57" s="96" t="s">
        <v>128</v>
      </c>
      <c r="O57" s="96">
        <v>4.8999999999999998E-3</v>
      </c>
      <c r="P57" s="96" t="s">
        <v>128</v>
      </c>
      <c r="Q57" s="96">
        <v>5.0000000000000001E-3</v>
      </c>
      <c r="R57" s="96">
        <v>1E-3</v>
      </c>
      <c r="S57" s="96" t="s">
        <v>128</v>
      </c>
      <c r="T57" s="96" t="s">
        <v>128</v>
      </c>
      <c r="U57" s="96" t="s">
        <v>128</v>
      </c>
      <c r="V57" s="96" t="s">
        <v>128</v>
      </c>
      <c r="W57" s="96" t="s">
        <v>128</v>
      </c>
      <c r="X57" s="96" t="s">
        <v>128</v>
      </c>
      <c r="Y57" s="96" t="s">
        <v>128</v>
      </c>
      <c r="Z57" s="96">
        <v>1E-3</v>
      </c>
      <c r="AA57" s="80">
        <v>0.1</v>
      </c>
      <c r="AB57" s="86" t="s">
        <v>69</v>
      </c>
      <c r="AC57" s="95">
        <v>43887</v>
      </c>
      <c r="AD57" s="42"/>
      <c r="AF57" s="1">
        <f>IF(ISTEXT(M57)=TRUE,RIGHT(M57,LEN(M57)-1),M57)</f>
        <v>0.32</v>
      </c>
    </row>
    <row r="58" spans="2:32" s="1" customFormat="1" ht="15" customHeight="1">
      <c r="B58" s="40" t="s">
        <v>88</v>
      </c>
      <c r="C58" s="9" t="s">
        <v>93</v>
      </c>
      <c r="D58" s="9"/>
      <c r="E58" s="9"/>
      <c r="F58" s="9"/>
      <c r="G58" s="9"/>
      <c r="H58" s="9"/>
      <c r="I58" s="43"/>
      <c r="J58" s="80">
        <v>7.6999999999999999E-2</v>
      </c>
      <c r="K58" s="80">
        <v>7.0000000000000007E-2</v>
      </c>
      <c r="L58" s="80">
        <v>0.01</v>
      </c>
      <c r="M58" s="80">
        <v>0.157</v>
      </c>
      <c r="N58" s="96">
        <v>1E-3</v>
      </c>
      <c r="O58" s="96">
        <v>2E-3</v>
      </c>
      <c r="P58" s="96">
        <v>2E-3</v>
      </c>
      <c r="Q58" s="96">
        <v>5.0000000000000001E-3</v>
      </c>
      <c r="R58" s="96">
        <v>1E-3</v>
      </c>
      <c r="S58" s="120" t="s">
        <v>128</v>
      </c>
      <c r="T58" s="96">
        <v>1E-3</v>
      </c>
      <c r="U58" s="120" t="s">
        <v>128</v>
      </c>
      <c r="V58" s="121" t="s">
        <v>128</v>
      </c>
      <c r="W58" s="121" t="s">
        <v>128</v>
      </c>
      <c r="X58" s="121" t="s">
        <v>128</v>
      </c>
      <c r="Y58" s="126" t="s">
        <v>128</v>
      </c>
      <c r="Z58" s="96" t="s">
        <v>130</v>
      </c>
      <c r="AA58" s="80">
        <v>0.1</v>
      </c>
      <c r="AB58" s="86" t="s">
        <v>91</v>
      </c>
      <c r="AC58" s="95">
        <v>43497</v>
      </c>
      <c r="AD58" s="42"/>
      <c r="AF58" s="1">
        <f t="shared" ref="AF58:AF64" si="2">IF(ISTEXT(M58)=TRUE,RIGHT(M58,LEN(M58)-1),M58)</f>
        <v>0.157</v>
      </c>
    </row>
    <row r="59" spans="2:32" s="294" customFormat="1" ht="15" customHeight="1">
      <c r="B59" s="286" t="s">
        <v>94</v>
      </c>
      <c r="C59" s="297"/>
      <c r="D59" s="297"/>
      <c r="E59" s="297"/>
      <c r="F59" s="297"/>
      <c r="G59" s="297"/>
      <c r="H59" s="297"/>
      <c r="I59" s="298"/>
      <c r="J59" s="103">
        <v>3.1E-2</v>
      </c>
      <c r="K59" s="289" t="s">
        <v>49</v>
      </c>
      <c r="L59" s="103" t="s">
        <v>49</v>
      </c>
      <c r="M59" s="103">
        <v>0.03</v>
      </c>
      <c r="N59" s="290" t="s">
        <v>128</v>
      </c>
      <c r="O59" s="289">
        <v>1E-3</v>
      </c>
      <c r="P59" s="289">
        <v>2E-3</v>
      </c>
      <c r="Q59" s="289">
        <v>3.3999999999999998E-3</v>
      </c>
      <c r="R59" s="289">
        <v>6.0000000000000001E-3</v>
      </c>
      <c r="S59" s="289">
        <v>2E-3</v>
      </c>
      <c r="T59" s="289">
        <v>1E-3</v>
      </c>
      <c r="U59" s="290" t="s">
        <v>128</v>
      </c>
      <c r="V59" s="290" t="s">
        <v>128</v>
      </c>
      <c r="W59" s="289" t="s">
        <v>128</v>
      </c>
      <c r="X59" s="289" t="s">
        <v>128</v>
      </c>
      <c r="Y59" s="290" t="s">
        <v>128</v>
      </c>
      <c r="Z59" s="289">
        <v>9.2999999999999992E-3</v>
      </c>
      <c r="AA59" s="103">
        <v>0.11</v>
      </c>
      <c r="AB59" s="102" t="s">
        <v>132</v>
      </c>
      <c r="AC59" s="292">
        <v>43133</v>
      </c>
      <c r="AD59" s="293"/>
      <c r="AF59" s="294">
        <f t="shared" si="2"/>
        <v>0.03</v>
      </c>
    </row>
    <row r="60" spans="2:32" s="302" customFormat="1" ht="15" customHeight="1">
      <c r="B60" s="303" t="s">
        <v>94</v>
      </c>
      <c r="C60" s="304"/>
      <c r="D60" s="304"/>
      <c r="E60" s="304"/>
      <c r="F60" s="304"/>
      <c r="G60" s="304"/>
      <c r="H60" s="304"/>
      <c r="I60" s="305"/>
      <c r="J60" s="306">
        <v>9.4E-2</v>
      </c>
      <c r="K60" s="306">
        <v>7.6999999999999999E-2</v>
      </c>
      <c r="L60" s="306">
        <v>1.0999999999999999E-2</v>
      </c>
      <c r="M60" s="306">
        <v>0.182</v>
      </c>
      <c r="N60" s="307">
        <v>1E-3</v>
      </c>
      <c r="O60" s="307">
        <v>1E-3</v>
      </c>
      <c r="P60" s="307">
        <v>1.0999999999999999E-2</v>
      </c>
      <c r="Q60" s="307">
        <v>1.2999999999999999E-2</v>
      </c>
      <c r="R60" s="307">
        <v>3.0000000000000001E-3</v>
      </c>
      <c r="S60" s="307">
        <v>1E-3</v>
      </c>
      <c r="T60" s="308" t="s">
        <v>128</v>
      </c>
      <c r="U60" s="308" t="s">
        <v>128</v>
      </c>
      <c r="V60" s="308" t="s">
        <v>128</v>
      </c>
      <c r="W60" s="307" t="s">
        <v>128</v>
      </c>
      <c r="X60" s="307" t="s">
        <v>128</v>
      </c>
      <c r="Y60" s="308" t="s">
        <v>128</v>
      </c>
      <c r="Z60" s="307" t="s">
        <v>130</v>
      </c>
      <c r="AA60" s="306">
        <v>0.1</v>
      </c>
      <c r="AB60" s="309" t="s">
        <v>132</v>
      </c>
      <c r="AC60" s="310">
        <v>42646</v>
      </c>
      <c r="AD60" s="311"/>
      <c r="AF60" s="294">
        <f t="shared" si="2"/>
        <v>0.182</v>
      </c>
    </row>
    <row r="61" spans="2:32" s="294" customFormat="1" ht="15" customHeight="1">
      <c r="B61" s="286" t="s">
        <v>94</v>
      </c>
      <c r="C61" s="297"/>
      <c r="D61" s="297"/>
      <c r="E61" s="297"/>
      <c r="F61" s="297"/>
      <c r="G61" s="297"/>
      <c r="H61" s="297"/>
      <c r="I61" s="298"/>
      <c r="J61" s="103">
        <v>2.1000000000000001E-2</v>
      </c>
      <c r="K61" s="289" t="s">
        <v>91</v>
      </c>
      <c r="L61" s="289" t="s">
        <v>49</v>
      </c>
      <c r="M61" s="103" t="s">
        <v>47</v>
      </c>
      <c r="N61" s="290" t="s">
        <v>128</v>
      </c>
      <c r="O61" s="289">
        <v>1.2484E-3</v>
      </c>
      <c r="P61" s="289">
        <v>3.4394E-3</v>
      </c>
      <c r="Q61" s="289">
        <v>4.0000000000000001E-3</v>
      </c>
      <c r="R61" s="289">
        <v>8.5349999999999998E-4</v>
      </c>
      <c r="S61" s="290" t="s">
        <v>128</v>
      </c>
      <c r="T61" s="290" t="s">
        <v>128</v>
      </c>
      <c r="U61" s="290" t="s">
        <v>128</v>
      </c>
      <c r="V61" s="290" t="s">
        <v>128</v>
      </c>
      <c r="W61" s="289" t="s">
        <v>128</v>
      </c>
      <c r="X61" s="289" t="s">
        <v>128</v>
      </c>
      <c r="Y61" s="290" t="s">
        <v>128</v>
      </c>
      <c r="Z61" s="289" t="s">
        <v>130</v>
      </c>
      <c r="AA61" s="103">
        <v>2.366E-2</v>
      </c>
      <c r="AB61" s="102" t="s">
        <v>68</v>
      </c>
      <c r="AC61" s="292">
        <v>42255</v>
      </c>
      <c r="AD61" s="293"/>
      <c r="AF61" s="294" t="str">
        <f t="shared" si="2"/>
        <v>0.03</v>
      </c>
    </row>
    <row r="62" spans="2:32" s="294" customFormat="1" ht="15" customHeight="1">
      <c r="B62" s="286" t="s">
        <v>94</v>
      </c>
      <c r="C62" s="297"/>
      <c r="D62" s="297"/>
      <c r="E62" s="297"/>
      <c r="F62" s="297"/>
      <c r="G62" s="297"/>
      <c r="H62" s="297"/>
      <c r="I62" s="298"/>
      <c r="J62" s="103">
        <v>0.02</v>
      </c>
      <c r="K62" s="103">
        <v>0.01</v>
      </c>
      <c r="L62" s="103" t="s">
        <v>49</v>
      </c>
      <c r="M62" s="103">
        <v>0.03</v>
      </c>
      <c r="N62" s="289" t="s">
        <v>128</v>
      </c>
      <c r="O62" s="289">
        <v>1E-3</v>
      </c>
      <c r="P62" s="289">
        <v>1E-3</v>
      </c>
      <c r="Q62" s="289" t="s">
        <v>129</v>
      </c>
      <c r="R62" s="289">
        <v>1E-3</v>
      </c>
      <c r="S62" s="290" t="s">
        <v>128</v>
      </c>
      <c r="T62" s="290" t="s">
        <v>128</v>
      </c>
      <c r="U62" s="290" t="s">
        <v>128</v>
      </c>
      <c r="V62" s="290" t="s">
        <v>128</v>
      </c>
      <c r="W62" s="289" t="s">
        <v>128</v>
      </c>
      <c r="X62" s="289" t="s">
        <v>128</v>
      </c>
      <c r="Y62" s="290" t="s">
        <v>128</v>
      </c>
      <c r="Z62" s="289" t="s">
        <v>130</v>
      </c>
      <c r="AA62" s="103" t="s">
        <v>132</v>
      </c>
      <c r="AB62" s="102" t="s">
        <v>132</v>
      </c>
      <c r="AC62" s="292">
        <v>41936</v>
      </c>
      <c r="AD62" s="293"/>
      <c r="AF62" s="294">
        <f t="shared" si="2"/>
        <v>0.03</v>
      </c>
    </row>
    <row r="63" spans="2:32" s="294" customFormat="1" ht="15" customHeight="1">
      <c r="B63" s="286" t="s">
        <v>94</v>
      </c>
      <c r="C63" s="297"/>
      <c r="D63" s="297"/>
      <c r="E63" s="297"/>
      <c r="F63" s="297"/>
      <c r="G63" s="297"/>
      <c r="H63" s="297"/>
      <c r="I63" s="298"/>
      <c r="J63" s="103">
        <v>0.02</v>
      </c>
      <c r="K63" s="103" t="s">
        <v>43</v>
      </c>
      <c r="L63" s="289" t="s">
        <v>49</v>
      </c>
      <c r="M63" s="103" t="s">
        <v>47</v>
      </c>
      <c r="N63" s="289">
        <v>1E-3</v>
      </c>
      <c r="O63" s="289">
        <v>1E-3</v>
      </c>
      <c r="P63" s="289" t="s">
        <v>128</v>
      </c>
      <c r="Q63" s="289" t="s">
        <v>129</v>
      </c>
      <c r="R63" s="289">
        <v>2E-3</v>
      </c>
      <c r="S63" s="289">
        <v>1E-3</v>
      </c>
      <c r="T63" s="290" t="s">
        <v>128</v>
      </c>
      <c r="U63" s="290" t="s">
        <v>128</v>
      </c>
      <c r="V63" s="290"/>
      <c r="W63" s="290"/>
      <c r="X63" s="290"/>
      <c r="Y63" s="290"/>
      <c r="Z63" s="289" t="s">
        <v>130</v>
      </c>
      <c r="AA63" s="103">
        <v>0.06</v>
      </c>
      <c r="AB63" s="102" t="s">
        <v>91</v>
      </c>
      <c r="AC63" s="295">
        <v>41523</v>
      </c>
      <c r="AD63" s="299"/>
      <c r="AF63" s="294" t="str">
        <f t="shared" si="2"/>
        <v>0.03</v>
      </c>
    </row>
    <row r="64" spans="2:32" s="294" customFormat="1" ht="15" customHeight="1">
      <c r="B64" s="286" t="s">
        <v>94</v>
      </c>
      <c r="C64" s="297"/>
      <c r="D64" s="297"/>
      <c r="E64" s="297"/>
      <c r="F64" s="297"/>
      <c r="G64" s="297"/>
      <c r="H64" s="297"/>
      <c r="I64" s="298"/>
      <c r="J64" s="103">
        <v>0.14000000000000001</v>
      </c>
      <c r="K64" s="103">
        <v>0.3</v>
      </c>
      <c r="L64" s="103">
        <v>0.86</v>
      </c>
      <c r="M64" s="104">
        <v>1.3</v>
      </c>
      <c r="N64" s="289">
        <v>2E-3</v>
      </c>
      <c r="O64" s="289">
        <v>5.0000000000000001E-3</v>
      </c>
      <c r="P64" s="289">
        <v>1.0999999999999999E-2</v>
      </c>
      <c r="Q64" s="289">
        <v>1.7999999999999999E-2</v>
      </c>
      <c r="R64" s="289" t="s">
        <v>137</v>
      </c>
      <c r="S64" s="289" t="s">
        <v>133</v>
      </c>
      <c r="T64" s="290" t="s">
        <v>133</v>
      </c>
      <c r="U64" s="290" t="s">
        <v>138</v>
      </c>
      <c r="V64" s="290"/>
      <c r="W64" s="290"/>
      <c r="X64" s="290"/>
      <c r="Y64" s="290"/>
      <c r="Z64" s="290" t="s">
        <v>139</v>
      </c>
      <c r="AA64" s="103">
        <v>0.55000000000000004</v>
      </c>
      <c r="AB64" s="102">
        <v>0.86</v>
      </c>
      <c r="AC64" s="295">
        <v>41285</v>
      </c>
      <c r="AD64" s="299"/>
      <c r="AF64" s="294">
        <f t="shared" si="2"/>
        <v>1.3</v>
      </c>
    </row>
    <row r="65" spans="2:32" s="1" customFormat="1" ht="15" customHeight="1">
      <c r="B65" s="40"/>
      <c r="C65" s="9"/>
      <c r="D65" s="9"/>
      <c r="E65" s="9"/>
      <c r="F65" s="9"/>
      <c r="G65" s="9"/>
      <c r="H65" s="9"/>
      <c r="I65" s="43"/>
      <c r="J65" s="80"/>
      <c r="K65" s="80"/>
      <c r="L65" s="80"/>
      <c r="M65" s="79"/>
      <c r="N65" s="96"/>
      <c r="O65" s="96"/>
      <c r="P65" s="96"/>
      <c r="Q65" s="96"/>
      <c r="R65" s="96"/>
      <c r="S65" s="96"/>
      <c r="T65" s="120"/>
      <c r="U65" s="120"/>
      <c r="V65" s="120"/>
      <c r="W65" s="120"/>
      <c r="X65" s="120"/>
      <c r="Y65" s="120"/>
      <c r="Z65" s="120"/>
      <c r="AA65" s="80"/>
      <c r="AB65" s="86"/>
      <c r="AC65" s="122"/>
      <c r="AD65" s="41"/>
      <c r="AE65" s="107" t="s">
        <v>158</v>
      </c>
      <c r="AF65" s="105">
        <f>AVERAGE(AF56:AF58)</f>
        <v>0.27899999999999997</v>
      </c>
    </row>
    <row r="66" spans="2:32" s="1" customFormat="1" ht="15" customHeight="1">
      <c r="B66" s="40"/>
      <c r="C66" s="9"/>
      <c r="D66" s="9"/>
      <c r="E66" s="9"/>
      <c r="F66" s="9"/>
      <c r="G66" s="9"/>
      <c r="H66" s="9"/>
      <c r="I66" s="43"/>
      <c r="J66" s="80"/>
      <c r="K66" s="80"/>
      <c r="L66" s="80"/>
      <c r="M66" s="79"/>
      <c r="N66" s="96"/>
      <c r="O66" s="96"/>
      <c r="P66" s="96"/>
      <c r="Q66" s="96"/>
      <c r="R66" s="96"/>
      <c r="S66" s="96"/>
      <c r="T66" s="120"/>
      <c r="U66" s="120"/>
      <c r="V66" s="120"/>
      <c r="W66" s="120"/>
      <c r="X66" s="120"/>
      <c r="Y66" s="120"/>
      <c r="Z66" s="120"/>
      <c r="AA66" s="80"/>
      <c r="AB66" s="86"/>
      <c r="AC66" s="122"/>
      <c r="AD66" s="41"/>
      <c r="AE66" s="106" t="s">
        <v>159</v>
      </c>
      <c r="AF66" s="34">
        <f>_xlfn.STDEV.S(AF56:AF58)</f>
        <v>0.10753139076567352</v>
      </c>
    </row>
    <row r="67" spans="2:32" s="10" customFormat="1" ht="15" customHeight="1">
      <c r="B67" s="40"/>
      <c r="C67" s="9"/>
      <c r="D67" s="9"/>
      <c r="E67" s="9"/>
      <c r="F67" s="9"/>
      <c r="G67" s="9"/>
      <c r="H67" s="9"/>
      <c r="I67" s="43"/>
      <c r="J67" s="79"/>
      <c r="K67" s="79"/>
      <c r="L67" s="79"/>
      <c r="M67" s="85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5"/>
      <c r="AB67" s="125"/>
      <c r="AC67" s="122"/>
      <c r="AD67" s="41"/>
    </row>
    <row r="68" spans="2:32" s="1" customFormat="1" ht="15" customHeight="1">
      <c r="B68" s="40" t="s">
        <v>95</v>
      </c>
      <c r="C68" s="9"/>
      <c r="D68" s="9"/>
      <c r="E68" s="9"/>
      <c r="F68" s="9"/>
      <c r="G68" s="9"/>
      <c r="H68" s="9"/>
      <c r="I68" s="43"/>
      <c r="J68" s="80">
        <v>0.03</v>
      </c>
      <c r="K68" s="80">
        <v>0.66</v>
      </c>
      <c r="L68" s="80">
        <v>0.83</v>
      </c>
      <c r="M68" s="80">
        <v>1.52</v>
      </c>
      <c r="N68" s="96">
        <v>0.23200000000000001</v>
      </c>
      <c r="O68" s="96">
        <v>0.47899999999999998</v>
      </c>
      <c r="P68" s="96">
        <v>0.10299999999999999</v>
      </c>
      <c r="Q68" s="96">
        <v>0.81399999999999995</v>
      </c>
      <c r="R68" s="96">
        <v>2E-3</v>
      </c>
      <c r="S68" s="96">
        <v>1E-3</v>
      </c>
      <c r="T68" s="120" t="s">
        <v>128</v>
      </c>
      <c r="U68" s="96">
        <v>1E-3</v>
      </c>
      <c r="V68" s="96">
        <v>1E-3</v>
      </c>
      <c r="W68" s="96">
        <v>3.5000000000000003E-2</v>
      </c>
      <c r="X68" s="96">
        <v>3.4000000000000002E-2</v>
      </c>
      <c r="Y68" s="96">
        <v>1.7000000000000001E-2</v>
      </c>
      <c r="Z68" s="96">
        <v>9.1400000000000009E-2</v>
      </c>
      <c r="AA68" s="80">
        <v>0.68</v>
      </c>
      <c r="AB68" s="86" t="s">
        <v>68</v>
      </c>
      <c r="AC68" s="95">
        <v>42060</v>
      </c>
      <c r="AD68" s="41"/>
      <c r="AF68" s="1">
        <f t="shared" ref="AF68:AF87" si="3">IF(ISTEXT(M68)=TRUE,RIGHT(M68,LEN(M68)-1),M68)</f>
        <v>1.52</v>
      </c>
    </row>
    <row r="69" spans="2:32" s="10" customFormat="1" ht="15" customHeight="1">
      <c r="B69" s="40"/>
      <c r="C69" s="9"/>
      <c r="D69" s="9"/>
      <c r="E69" s="9"/>
      <c r="F69" s="9"/>
      <c r="G69" s="9"/>
      <c r="H69" s="9"/>
      <c r="I69" s="43"/>
      <c r="J69" s="79"/>
      <c r="K69" s="79"/>
      <c r="L69" s="79"/>
      <c r="M69" s="85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5"/>
      <c r="AB69" s="125"/>
      <c r="AC69" s="122"/>
      <c r="AD69" s="41"/>
    </row>
    <row r="70" spans="2:32" s="73" customFormat="1" ht="15" customHeight="1">
      <c r="B70" s="40" t="s">
        <v>96</v>
      </c>
      <c r="C70" s="2" t="s">
        <v>145</v>
      </c>
      <c r="D70" s="2"/>
      <c r="E70" s="2"/>
      <c r="F70" s="2"/>
      <c r="G70" s="2"/>
      <c r="H70" s="2"/>
      <c r="I70" s="74"/>
      <c r="J70" s="80">
        <v>7.3999999999999996E-2</v>
      </c>
      <c r="K70" s="80">
        <v>1.08</v>
      </c>
      <c r="L70" s="80">
        <v>2.2599999999999998</v>
      </c>
      <c r="M70" s="80">
        <v>3.41</v>
      </c>
      <c r="N70" s="96">
        <v>5.7000000000000002E-2</v>
      </c>
      <c r="O70" s="96">
        <v>0.251</v>
      </c>
      <c r="P70" s="80">
        <v>1.1499999999999999</v>
      </c>
      <c r="Q70" s="80">
        <v>1.46</v>
      </c>
      <c r="R70" s="96">
        <v>8.9999999999999993E-3</v>
      </c>
      <c r="S70" s="96">
        <v>1.5E-3</v>
      </c>
      <c r="T70" s="96" t="s">
        <v>128</v>
      </c>
      <c r="U70" s="96" t="s">
        <v>128</v>
      </c>
      <c r="V70" s="96" t="s">
        <v>128</v>
      </c>
      <c r="W70" s="96">
        <v>3.3999999999999998E-3</v>
      </c>
      <c r="X70" s="96">
        <v>1.01E-2</v>
      </c>
      <c r="Y70" s="96">
        <v>4.3299999999999998E-2</v>
      </c>
      <c r="Z70" s="96">
        <v>6.7000000000000004E-2</v>
      </c>
      <c r="AA70" s="80">
        <v>1.19</v>
      </c>
      <c r="AB70" s="125" t="s">
        <v>69</v>
      </c>
      <c r="AC70" s="119">
        <v>44587</v>
      </c>
      <c r="AD70" s="46"/>
      <c r="AF70" s="1">
        <f t="shared" si="3"/>
        <v>3.41</v>
      </c>
    </row>
    <row r="71" spans="2:32" s="1" customFormat="1" ht="15" customHeight="1">
      <c r="B71" s="40" t="s">
        <v>96</v>
      </c>
      <c r="C71" s="2" t="s">
        <v>145</v>
      </c>
      <c r="D71" s="2"/>
      <c r="E71" s="2"/>
      <c r="F71" s="2"/>
      <c r="G71" s="2"/>
      <c r="H71" s="2"/>
      <c r="I71" s="74"/>
      <c r="J71" s="80">
        <v>0.14899999999999999</v>
      </c>
      <c r="K71" s="80">
        <v>1.01</v>
      </c>
      <c r="L71" s="80">
        <v>5.04</v>
      </c>
      <c r="M71" s="80">
        <v>6.2</v>
      </c>
      <c r="N71" s="96">
        <v>6.08E-2</v>
      </c>
      <c r="O71" s="96">
        <v>0.30599999999999999</v>
      </c>
      <c r="P71" s="80">
        <v>3.66</v>
      </c>
      <c r="Q71" s="80">
        <v>4.03</v>
      </c>
      <c r="R71" s="96">
        <v>1.0999999999999999E-2</v>
      </c>
      <c r="S71" s="96">
        <v>2.2000000000000001E-3</v>
      </c>
      <c r="T71" s="96">
        <v>1.2999999999999999E-3</v>
      </c>
      <c r="U71" s="96" t="s">
        <v>128</v>
      </c>
      <c r="V71" s="96" t="s">
        <v>128</v>
      </c>
      <c r="W71" s="96">
        <v>3.3999999999999998E-3</v>
      </c>
      <c r="X71" s="96">
        <v>1.54E-2</v>
      </c>
      <c r="Y71" s="96">
        <v>5.8599999999999999E-2</v>
      </c>
      <c r="Z71" s="96">
        <v>9.1999999999999998E-2</v>
      </c>
      <c r="AA71" s="80">
        <v>1.31</v>
      </c>
      <c r="AB71" s="86" t="s">
        <v>69</v>
      </c>
      <c r="AC71" s="95">
        <v>44272</v>
      </c>
      <c r="AD71" s="42"/>
      <c r="AF71" s="1">
        <f t="shared" si="3"/>
        <v>6.2</v>
      </c>
    </row>
    <row r="72" spans="2:32" s="1" customFormat="1" ht="15" customHeight="1">
      <c r="B72" s="40" t="s">
        <v>96</v>
      </c>
      <c r="C72" s="2" t="s">
        <v>145</v>
      </c>
      <c r="D72" s="2"/>
      <c r="E72" s="2"/>
      <c r="F72" s="2"/>
      <c r="G72" s="2"/>
      <c r="H72" s="2"/>
      <c r="I72" s="74"/>
      <c r="J72" s="80">
        <v>0.20300000000000001</v>
      </c>
      <c r="K72" s="80">
        <v>2.04</v>
      </c>
      <c r="L72" s="80">
        <v>2.12</v>
      </c>
      <c r="M72" s="80">
        <v>4.3600000000000003</v>
      </c>
      <c r="N72" s="96">
        <v>5.16E-2</v>
      </c>
      <c r="O72" s="96">
        <v>0.193</v>
      </c>
      <c r="P72" s="96">
        <v>0.69199999999999995</v>
      </c>
      <c r="Q72" s="96">
        <v>0.93700000000000006</v>
      </c>
      <c r="R72" s="96">
        <v>6.0000000000000001E-3</v>
      </c>
      <c r="S72" s="96">
        <v>1.4E-3</v>
      </c>
      <c r="T72" s="96" t="s">
        <v>128</v>
      </c>
      <c r="U72" s="96" t="s">
        <v>128</v>
      </c>
      <c r="V72" s="96" t="s">
        <v>128</v>
      </c>
      <c r="W72" s="96">
        <v>0.01</v>
      </c>
      <c r="X72" s="96">
        <v>1.84E-2</v>
      </c>
      <c r="Y72" s="96">
        <v>0.11</v>
      </c>
      <c r="Z72" s="96">
        <v>0.14499999999999999</v>
      </c>
      <c r="AA72" s="80">
        <v>2.13</v>
      </c>
      <c r="AB72" s="86" t="s">
        <v>69</v>
      </c>
      <c r="AC72" s="95">
        <v>44043</v>
      </c>
      <c r="AD72" s="42"/>
      <c r="AF72" s="1">
        <f t="shared" si="3"/>
        <v>4.3600000000000003</v>
      </c>
    </row>
    <row r="73" spans="2:32" s="1" customFormat="1" ht="15" customHeight="1">
      <c r="B73" s="40" t="s">
        <v>96</v>
      </c>
      <c r="C73" s="2" t="s">
        <v>145</v>
      </c>
      <c r="D73" s="2"/>
      <c r="E73" s="2"/>
      <c r="F73" s="2"/>
      <c r="G73" s="2"/>
      <c r="H73" s="2"/>
      <c r="I73" s="74"/>
      <c r="J73" s="80">
        <v>0.191</v>
      </c>
      <c r="K73" s="80">
        <v>1.47</v>
      </c>
      <c r="L73" s="80">
        <v>1.56</v>
      </c>
      <c r="M73" s="80">
        <v>3.22</v>
      </c>
      <c r="N73" s="96">
        <v>8.9700000000000002E-2</v>
      </c>
      <c r="O73" s="96">
        <v>0.161</v>
      </c>
      <c r="P73" s="96">
        <v>0.50600000000000001</v>
      </c>
      <c r="Q73" s="96">
        <v>0.75700000000000001</v>
      </c>
      <c r="R73" s="96">
        <v>4.0000000000000001E-3</v>
      </c>
      <c r="S73" s="96" t="s">
        <v>128</v>
      </c>
      <c r="T73" s="96" t="s">
        <v>128</v>
      </c>
      <c r="U73" s="96" t="s">
        <v>128</v>
      </c>
      <c r="V73" s="96" t="s">
        <v>128</v>
      </c>
      <c r="W73" s="96">
        <v>1.7000000000000001E-2</v>
      </c>
      <c r="X73" s="96">
        <v>2.5100000000000001E-2</v>
      </c>
      <c r="Y73" s="96">
        <v>3.3599999999999998E-2</v>
      </c>
      <c r="Z73" s="96">
        <v>0.08</v>
      </c>
      <c r="AA73" s="80">
        <v>1.78</v>
      </c>
      <c r="AB73" s="86" t="s">
        <v>69</v>
      </c>
      <c r="AC73" s="95">
        <v>43742</v>
      </c>
      <c r="AD73" s="42"/>
      <c r="AF73" s="1">
        <f t="shared" si="3"/>
        <v>3.22</v>
      </c>
    </row>
    <row r="74" spans="2:32" s="1" customFormat="1" ht="15" customHeight="1">
      <c r="B74" s="40" t="s">
        <v>96</v>
      </c>
      <c r="C74" s="2" t="s">
        <v>145</v>
      </c>
      <c r="D74" s="2"/>
      <c r="E74" s="2"/>
      <c r="F74" s="2"/>
      <c r="G74" s="2"/>
      <c r="H74" s="2"/>
      <c r="I74" s="74"/>
      <c r="J74" s="80">
        <v>0.21099999999999999</v>
      </c>
      <c r="K74" s="80">
        <v>1.62</v>
      </c>
      <c r="L74" s="80">
        <v>1.32</v>
      </c>
      <c r="M74" s="80">
        <v>3.15</v>
      </c>
      <c r="N74" s="96">
        <v>8.6999999999999994E-2</v>
      </c>
      <c r="O74" s="96">
        <v>0.14199999999999999</v>
      </c>
      <c r="P74" s="96">
        <v>0.4</v>
      </c>
      <c r="Q74" s="96">
        <v>0.629</v>
      </c>
      <c r="R74" s="96">
        <v>2E-3</v>
      </c>
      <c r="S74" s="96">
        <v>1E-3</v>
      </c>
      <c r="T74" s="96">
        <v>1E-3</v>
      </c>
      <c r="U74" s="96">
        <v>1E-3</v>
      </c>
      <c r="V74" s="96">
        <v>1E-3</v>
      </c>
      <c r="W74" s="96">
        <v>2.1999999999999999E-2</v>
      </c>
      <c r="X74" s="96">
        <v>1.7000000000000001E-2</v>
      </c>
      <c r="Y74" s="96">
        <v>1.3299999999999999E-2</v>
      </c>
      <c r="Z74" s="96">
        <v>5.8000000000000003E-2</v>
      </c>
      <c r="AA74" s="80">
        <v>1.44</v>
      </c>
      <c r="AB74" s="86" t="s">
        <v>91</v>
      </c>
      <c r="AC74" s="95">
        <v>43497</v>
      </c>
      <c r="AD74" s="42"/>
      <c r="AF74" s="1">
        <f t="shared" si="3"/>
        <v>3.15</v>
      </c>
    </row>
    <row r="75" spans="2:32" s="1" customFormat="1" ht="15" customHeight="1">
      <c r="B75" s="40" t="s">
        <v>146</v>
      </c>
      <c r="C75" s="2"/>
      <c r="D75" s="2"/>
      <c r="E75" s="2"/>
      <c r="F75" s="2"/>
      <c r="G75" s="2"/>
      <c r="H75" s="2"/>
      <c r="I75" s="74"/>
      <c r="J75" s="80">
        <v>0.48599999999999999</v>
      </c>
      <c r="K75" s="80">
        <v>2.2200000000000002</v>
      </c>
      <c r="L75" s="80">
        <v>1.59</v>
      </c>
      <c r="M75" s="80">
        <v>4.3</v>
      </c>
      <c r="N75" s="96">
        <v>0.09</v>
      </c>
      <c r="O75" s="96">
        <v>0.13700000000000001</v>
      </c>
      <c r="P75" s="96">
        <v>0.44</v>
      </c>
      <c r="Q75" s="96">
        <v>0.66700000000000004</v>
      </c>
      <c r="R75" s="96">
        <v>3.0000000000000001E-3</v>
      </c>
      <c r="S75" s="96">
        <v>1E-3</v>
      </c>
      <c r="T75" s="96">
        <v>1E-3</v>
      </c>
      <c r="U75" s="96">
        <v>1E-3</v>
      </c>
      <c r="V75" s="96">
        <v>2E-3</v>
      </c>
      <c r="W75" s="96">
        <v>2.8000000000000001E-2</v>
      </c>
      <c r="X75" s="96">
        <v>2.4E-2</v>
      </c>
      <c r="Y75" s="96">
        <v>1.7000000000000001E-2</v>
      </c>
      <c r="Z75" s="96">
        <v>7.6999999999999999E-2</v>
      </c>
      <c r="AA75" s="80">
        <v>1.89</v>
      </c>
      <c r="AB75" s="86" t="s">
        <v>91</v>
      </c>
      <c r="AC75" s="95">
        <v>43420</v>
      </c>
      <c r="AD75" s="42"/>
      <c r="AF75" s="1">
        <f t="shared" si="3"/>
        <v>4.3</v>
      </c>
    </row>
    <row r="76" spans="2:32" s="294" customFormat="1" ht="15" customHeight="1">
      <c r="B76" s="286" t="s">
        <v>146</v>
      </c>
      <c r="C76" s="287"/>
      <c r="D76" s="287"/>
      <c r="E76" s="287"/>
      <c r="F76" s="287"/>
      <c r="G76" s="287"/>
      <c r="H76" s="287"/>
      <c r="I76" s="288"/>
      <c r="J76" s="103">
        <v>6.5000000000000002E-2</v>
      </c>
      <c r="K76" s="103">
        <v>0.49299999999999999</v>
      </c>
      <c r="L76" s="103">
        <v>1.1299999999999999</v>
      </c>
      <c r="M76" s="103">
        <v>1.69</v>
      </c>
      <c r="N76" s="289">
        <v>0.151</v>
      </c>
      <c r="O76" s="289">
        <v>0.40799999999999997</v>
      </c>
      <c r="P76" s="289">
        <v>0.35199999999999998</v>
      </c>
      <c r="Q76" s="289">
        <v>0.91100000000000003</v>
      </c>
      <c r="R76" s="289">
        <v>3.0000000000000001E-3</v>
      </c>
      <c r="S76" s="289">
        <v>1E-3</v>
      </c>
      <c r="T76" s="290" t="s">
        <v>128</v>
      </c>
      <c r="U76" s="290" t="s">
        <v>128</v>
      </c>
      <c r="V76" s="289">
        <v>4.0000000000000001E-3</v>
      </c>
      <c r="W76" s="289">
        <v>3.6999999999999998E-2</v>
      </c>
      <c r="X76" s="289">
        <v>1.7000000000000001E-2</v>
      </c>
      <c r="Y76" s="289">
        <v>1.2E-2</v>
      </c>
      <c r="Z76" s="289">
        <v>7.3999999999999996E-2</v>
      </c>
      <c r="AA76" s="103">
        <v>1.02</v>
      </c>
      <c r="AB76" s="102" t="s">
        <v>132</v>
      </c>
      <c r="AC76" s="292">
        <v>43371</v>
      </c>
      <c r="AD76" s="293"/>
      <c r="AF76" s="294">
        <f t="shared" si="3"/>
        <v>1.69</v>
      </c>
    </row>
    <row r="77" spans="2:32" s="294" customFormat="1" ht="15" customHeight="1">
      <c r="B77" s="286" t="s">
        <v>146</v>
      </c>
      <c r="C77" s="287"/>
      <c r="D77" s="287"/>
      <c r="E77" s="287"/>
      <c r="F77" s="287"/>
      <c r="G77" s="287"/>
      <c r="H77" s="287"/>
      <c r="I77" s="288"/>
      <c r="J77" s="103">
        <v>2.5999999999999999E-2</v>
      </c>
      <c r="K77" s="103">
        <v>0.46200000000000002</v>
      </c>
      <c r="L77" s="103">
        <v>0.35699999999999998</v>
      </c>
      <c r="M77" s="103">
        <v>0.84499999999999997</v>
      </c>
      <c r="N77" s="289">
        <v>8.1000000000000003E-2</v>
      </c>
      <c r="O77" s="289">
        <v>0.16200000000000001</v>
      </c>
      <c r="P77" s="289">
        <v>0.127</v>
      </c>
      <c r="Q77" s="289">
        <v>0.37</v>
      </c>
      <c r="R77" s="289">
        <v>3.0000000000000001E-3</v>
      </c>
      <c r="S77" s="289">
        <v>1E-3</v>
      </c>
      <c r="T77" s="290" t="s">
        <v>128</v>
      </c>
      <c r="U77" s="290" t="s">
        <v>128</v>
      </c>
      <c r="V77" s="289">
        <v>1E-3</v>
      </c>
      <c r="W77" s="289">
        <v>8.0000000000000002E-3</v>
      </c>
      <c r="X77" s="289">
        <v>6.0000000000000001E-3</v>
      </c>
      <c r="Y77" s="289">
        <v>5.0000000000000001E-3</v>
      </c>
      <c r="Z77" s="289">
        <v>2.4E-2</v>
      </c>
      <c r="AA77" s="103">
        <v>0.2</v>
      </c>
      <c r="AB77" s="102" t="s">
        <v>132</v>
      </c>
      <c r="AC77" s="292">
        <v>43133</v>
      </c>
      <c r="AD77" s="293"/>
      <c r="AF77" s="294">
        <f t="shared" si="3"/>
        <v>0.84499999999999997</v>
      </c>
    </row>
    <row r="78" spans="2:32" s="294" customFormat="1" ht="15" customHeight="1">
      <c r="B78" s="286" t="s">
        <v>146</v>
      </c>
      <c r="C78" s="287"/>
      <c r="D78" s="287"/>
      <c r="E78" s="287"/>
      <c r="F78" s="287"/>
      <c r="G78" s="287"/>
      <c r="H78" s="287"/>
      <c r="I78" s="288"/>
      <c r="J78" s="103">
        <v>4.5999999999999999E-2</v>
      </c>
      <c r="K78" s="103">
        <v>0.61399999999999999</v>
      </c>
      <c r="L78" s="103">
        <v>0.245</v>
      </c>
      <c r="M78" s="103">
        <v>0.90500000000000003</v>
      </c>
      <c r="N78" s="289">
        <v>7.0000000000000007E-2</v>
      </c>
      <c r="O78" s="289">
        <v>0.10199999999999999</v>
      </c>
      <c r="P78" s="289">
        <v>2.5000000000000001E-2</v>
      </c>
      <c r="Q78" s="289">
        <v>0.19700000000000001</v>
      </c>
      <c r="R78" s="289">
        <v>1E-3</v>
      </c>
      <c r="S78" s="289">
        <v>1E-3</v>
      </c>
      <c r="T78" s="290" t="s">
        <v>128</v>
      </c>
      <c r="U78" s="290" t="s">
        <v>128</v>
      </c>
      <c r="V78" s="289">
        <v>1E-3</v>
      </c>
      <c r="W78" s="289">
        <v>8.0000000000000002E-3</v>
      </c>
      <c r="X78" s="289">
        <v>7.0000000000000001E-3</v>
      </c>
      <c r="Y78" s="289">
        <v>4.0000000000000001E-3</v>
      </c>
      <c r="Z78" s="289">
        <v>2.24E-2</v>
      </c>
      <c r="AA78" s="103">
        <v>0.55000000000000004</v>
      </c>
      <c r="AB78" s="102" t="s">
        <v>132</v>
      </c>
      <c r="AC78" s="292">
        <v>43006</v>
      </c>
      <c r="AD78" s="293"/>
      <c r="AF78" s="294">
        <f t="shared" si="3"/>
        <v>0.90500000000000003</v>
      </c>
    </row>
    <row r="79" spans="2:32" s="294" customFormat="1" ht="15" customHeight="1">
      <c r="B79" s="286" t="s">
        <v>146</v>
      </c>
      <c r="C79" s="287"/>
      <c r="D79" s="287"/>
      <c r="E79" s="287"/>
      <c r="F79" s="287"/>
      <c r="G79" s="287"/>
      <c r="H79" s="287"/>
      <c r="I79" s="288"/>
      <c r="J79" s="103">
        <v>2.5000000000000001E-2</v>
      </c>
      <c r="K79" s="103">
        <v>0.29799999999999999</v>
      </c>
      <c r="L79" s="103">
        <v>0.26900000000000002</v>
      </c>
      <c r="M79" s="103">
        <v>0.59199999999999997</v>
      </c>
      <c r="N79" s="289">
        <v>0.16700000000000001</v>
      </c>
      <c r="O79" s="289">
        <v>0.106</v>
      </c>
      <c r="P79" s="289">
        <v>5.8999999999999997E-2</v>
      </c>
      <c r="Q79" s="289">
        <v>0.33200000000000002</v>
      </c>
      <c r="R79" s="289">
        <v>4.0000000000000001E-3</v>
      </c>
      <c r="S79" s="289">
        <v>1E-3</v>
      </c>
      <c r="T79" s="290" t="s">
        <v>128</v>
      </c>
      <c r="U79" s="290" t="s">
        <v>128</v>
      </c>
      <c r="V79" s="290" t="s">
        <v>128</v>
      </c>
      <c r="W79" s="289">
        <v>5.0000000000000001E-3</v>
      </c>
      <c r="X79" s="289">
        <v>6.0000000000000001E-3</v>
      </c>
      <c r="Y79" s="289">
        <v>4.0000000000000001E-3</v>
      </c>
      <c r="Z79" s="289">
        <v>0.02</v>
      </c>
      <c r="AA79" s="103">
        <v>0.39</v>
      </c>
      <c r="AB79" s="102" t="s">
        <v>68</v>
      </c>
      <c r="AC79" s="292">
        <v>42790</v>
      </c>
      <c r="AD79" s="293"/>
      <c r="AF79" s="294">
        <f t="shared" si="3"/>
        <v>0.59199999999999997</v>
      </c>
    </row>
    <row r="80" spans="2:32" s="294" customFormat="1" ht="15" customHeight="1">
      <c r="B80" s="286" t="s">
        <v>146</v>
      </c>
      <c r="C80" s="287"/>
      <c r="D80" s="287"/>
      <c r="E80" s="287"/>
      <c r="F80" s="287"/>
      <c r="G80" s="287"/>
      <c r="H80" s="287"/>
      <c r="I80" s="288"/>
      <c r="J80" s="103">
        <v>8.0000000000000002E-3</v>
      </c>
      <c r="K80" s="103">
        <v>0.35799999999999998</v>
      </c>
      <c r="L80" s="103">
        <v>0.61599999999999999</v>
      </c>
      <c r="M80" s="103">
        <v>0.98199999999999998</v>
      </c>
      <c r="N80" s="289">
        <v>0.106</v>
      </c>
      <c r="O80" s="289">
        <v>0.21</v>
      </c>
      <c r="P80" s="289">
        <v>0.151</v>
      </c>
      <c r="Q80" s="289">
        <v>0.46700000000000003</v>
      </c>
      <c r="R80" s="289">
        <v>3.0000000000000001E-3</v>
      </c>
      <c r="S80" s="289">
        <v>1E-3</v>
      </c>
      <c r="T80" s="290" t="s">
        <v>128</v>
      </c>
      <c r="U80" s="290" t="s">
        <v>128</v>
      </c>
      <c r="V80" s="290" t="s">
        <v>128</v>
      </c>
      <c r="W80" s="289">
        <v>1.2E-2</v>
      </c>
      <c r="X80" s="289">
        <v>0.01</v>
      </c>
      <c r="Y80" s="289">
        <v>3.0000000000000001E-3</v>
      </c>
      <c r="Z80" s="289">
        <v>2.9000000000000001E-2</v>
      </c>
      <c r="AA80" s="103">
        <v>0.78</v>
      </c>
      <c r="AB80" s="102" t="s">
        <v>132</v>
      </c>
      <c r="AC80" s="292">
        <v>42647</v>
      </c>
      <c r="AD80" s="293"/>
      <c r="AF80" s="294">
        <f t="shared" si="3"/>
        <v>0.98199999999999998</v>
      </c>
    </row>
    <row r="81" spans="2:32" s="294" customFormat="1" ht="15" customHeight="1">
      <c r="B81" s="286" t="s">
        <v>146</v>
      </c>
      <c r="C81" s="287"/>
      <c r="D81" s="287"/>
      <c r="E81" s="287"/>
      <c r="F81" s="287"/>
      <c r="G81" s="287"/>
      <c r="H81" s="287"/>
      <c r="I81" s="288"/>
      <c r="J81" s="103">
        <v>3.5000000000000003E-2</v>
      </c>
      <c r="K81" s="103">
        <v>0.28699999999999998</v>
      </c>
      <c r="L81" s="103">
        <v>0.78700000000000003</v>
      </c>
      <c r="M81" s="103">
        <v>1.109</v>
      </c>
      <c r="N81" s="289">
        <v>6.9000000000000006E-2</v>
      </c>
      <c r="O81" s="289">
        <v>0.222</v>
      </c>
      <c r="P81" s="289">
        <v>0.27200000000000002</v>
      </c>
      <c r="Q81" s="289">
        <v>0.56299999999999994</v>
      </c>
      <c r="R81" s="289">
        <v>2E-3</v>
      </c>
      <c r="S81" s="289">
        <v>1E-3</v>
      </c>
      <c r="T81" s="290" t="s">
        <v>128</v>
      </c>
      <c r="U81" s="290" t="s">
        <v>128</v>
      </c>
      <c r="V81" s="290" t="s">
        <v>128</v>
      </c>
      <c r="W81" s="289">
        <v>1.2E-2</v>
      </c>
      <c r="X81" s="289">
        <v>1.9E-2</v>
      </c>
      <c r="Y81" s="289">
        <v>1.2E-2</v>
      </c>
      <c r="Z81" s="289">
        <v>4.5999999999999999E-2</v>
      </c>
      <c r="AA81" s="103">
        <v>0.95</v>
      </c>
      <c r="AB81" s="102" t="s">
        <v>68</v>
      </c>
      <c r="AC81" s="292">
        <v>42418</v>
      </c>
      <c r="AD81" s="293"/>
      <c r="AF81" s="294">
        <f t="shared" si="3"/>
        <v>1.109</v>
      </c>
    </row>
    <row r="82" spans="2:32" s="294" customFormat="1" ht="15" customHeight="1">
      <c r="B82" s="286" t="s">
        <v>146</v>
      </c>
      <c r="C82" s="287"/>
      <c r="D82" s="287"/>
      <c r="E82" s="287"/>
      <c r="F82" s="287"/>
      <c r="G82" s="287"/>
      <c r="H82" s="287"/>
      <c r="I82" s="288"/>
      <c r="J82" s="103">
        <v>2.7E-2</v>
      </c>
      <c r="K82" s="103">
        <v>0.17799999999999999</v>
      </c>
      <c r="L82" s="103">
        <v>0.38500000000000001</v>
      </c>
      <c r="M82" s="103">
        <v>0.59</v>
      </c>
      <c r="N82" s="289">
        <v>4.3999999999999997E-2</v>
      </c>
      <c r="O82" s="289">
        <v>0.18332480000000001</v>
      </c>
      <c r="P82" s="289">
        <v>7.7732399999999993E-2</v>
      </c>
      <c r="Q82" s="289">
        <v>0.30499999999999999</v>
      </c>
      <c r="R82" s="289">
        <v>1.5541000000000001E-3</v>
      </c>
      <c r="S82" s="290" t="s">
        <v>128</v>
      </c>
      <c r="T82" s="290" t="s">
        <v>128</v>
      </c>
      <c r="U82" s="289" t="s">
        <v>128</v>
      </c>
      <c r="V82" s="290" t="s">
        <v>128</v>
      </c>
      <c r="W82" s="289">
        <v>8.6878000000000007E-3</v>
      </c>
      <c r="X82" s="289">
        <v>1.8329999999999999E-2</v>
      </c>
      <c r="Y82" s="289">
        <v>9.5031000000000004E-3</v>
      </c>
      <c r="Z82" s="289">
        <v>3.7999999999999999E-2</v>
      </c>
      <c r="AA82" s="103">
        <v>0.82679999999999998</v>
      </c>
      <c r="AB82" s="102" t="s">
        <v>68</v>
      </c>
      <c r="AC82" s="292">
        <v>42255</v>
      </c>
      <c r="AD82" s="293"/>
      <c r="AF82" s="294">
        <f t="shared" si="3"/>
        <v>0.59</v>
      </c>
    </row>
    <row r="83" spans="2:32" s="294" customFormat="1" ht="15" customHeight="1">
      <c r="B83" s="286" t="s">
        <v>146</v>
      </c>
      <c r="C83" s="287"/>
      <c r="D83" s="287"/>
      <c r="E83" s="287"/>
      <c r="F83" s="287"/>
      <c r="G83" s="287"/>
      <c r="H83" s="287"/>
      <c r="I83" s="288"/>
      <c r="J83" s="103">
        <v>0.02</v>
      </c>
      <c r="K83" s="103">
        <v>0.34</v>
      </c>
      <c r="L83" s="103">
        <v>0.6</v>
      </c>
      <c r="M83" s="103">
        <v>0.96</v>
      </c>
      <c r="N83" s="289">
        <v>0.112</v>
      </c>
      <c r="O83" s="289">
        <v>0.25800000000000001</v>
      </c>
      <c r="P83" s="289">
        <v>0.17599999999999999</v>
      </c>
      <c r="Q83" s="289">
        <v>0.54600000000000004</v>
      </c>
      <c r="R83" s="289">
        <v>3.0000000000000001E-3</v>
      </c>
      <c r="S83" s="289">
        <v>1E-3</v>
      </c>
      <c r="T83" s="290" t="s">
        <v>128</v>
      </c>
      <c r="U83" s="289">
        <v>1E-3</v>
      </c>
      <c r="V83" s="289">
        <v>1E-3</v>
      </c>
      <c r="W83" s="289">
        <v>2.3E-2</v>
      </c>
      <c r="X83" s="289">
        <v>2.4E-2</v>
      </c>
      <c r="Y83" s="289">
        <v>1.6E-2</v>
      </c>
      <c r="Z83" s="289">
        <v>6.9400000000000003E-2</v>
      </c>
      <c r="AA83" s="103">
        <v>0.56000000000000005</v>
      </c>
      <c r="AB83" s="102" t="s">
        <v>68</v>
      </c>
      <c r="AC83" s="292">
        <v>42060</v>
      </c>
      <c r="AD83" s="293"/>
      <c r="AF83" s="294">
        <f t="shared" si="3"/>
        <v>0.96</v>
      </c>
    </row>
    <row r="84" spans="2:32" s="294" customFormat="1" ht="15" customHeight="1">
      <c r="B84" s="286" t="s">
        <v>147</v>
      </c>
      <c r="C84" s="287"/>
      <c r="D84" s="287"/>
      <c r="E84" s="287"/>
      <c r="F84" s="287"/>
      <c r="G84" s="287"/>
      <c r="H84" s="287"/>
      <c r="I84" s="288"/>
      <c r="J84" s="103">
        <v>0.01</v>
      </c>
      <c r="K84" s="103">
        <v>0.36</v>
      </c>
      <c r="L84" s="103">
        <v>0.24</v>
      </c>
      <c r="M84" s="103">
        <v>0.61</v>
      </c>
      <c r="N84" s="289">
        <v>7.5999999999999998E-2</v>
      </c>
      <c r="O84" s="289">
        <v>0.121</v>
      </c>
      <c r="P84" s="289">
        <v>3.5000000000000003E-2</v>
      </c>
      <c r="Q84" s="289">
        <v>0.23200000000000001</v>
      </c>
      <c r="R84" s="289">
        <v>1E-3</v>
      </c>
      <c r="S84" s="290" t="s">
        <v>128</v>
      </c>
      <c r="T84" s="290" t="s">
        <v>128</v>
      </c>
      <c r="U84" s="289">
        <v>1E-3</v>
      </c>
      <c r="V84" s="289">
        <v>3.0000000000000001E-3</v>
      </c>
      <c r="W84" s="289">
        <v>1.7000000000000001E-2</v>
      </c>
      <c r="X84" s="289">
        <v>8.9999999999999993E-3</v>
      </c>
      <c r="Y84" s="289">
        <v>4.0000000000000001E-3</v>
      </c>
      <c r="Z84" s="289">
        <v>3.5000000000000003E-2</v>
      </c>
      <c r="AA84" s="103">
        <v>0.62</v>
      </c>
      <c r="AB84" s="102" t="s">
        <v>68</v>
      </c>
      <c r="AC84" s="295">
        <v>41911</v>
      </c>
      <c r="AD84" s="293"/>
      <c r="AF84" s="294">
        <f t="shared" si="3"/>
        <v>0.61</v>
      </c>
    </row>
    <row r="85" spans="2:32" s="300" customFormat="1" ht="15" customHeight="1">
      <c r="B85" s="312" t="s">
        <v>147</v>
      </c>
      <c r="C85" s="297"/>
      <c r="D85" s="297"/>
      <c r="E85" s="297"/>
      <c r="F85" s="297"/>
      <c r="G85" s="297"/>
      <c r="H85" s="297"/>
      <c r="I85" s="298"/>
      <c r="J85" s="103">
        <v>0.02</v>
      </c>
      <c r="K85" s="103">
        <v>0.15</v>
      </c>
      <c r="L85" s="103">
        <v>0.34</v>
      </c>
      <c r="M85" s="103">
        <v>0.51</v>
      </c>
      <c r="N85" s="289">
        <v>4.9000000000000002E-2</v>
      </c>
      <c r="O85" s="289">
        <v>0.17499999999999999</v>
      </c>
      <c r="P85" s="289">
        <v>0.03</v>
      </c>
      <c r="Q85" s="289">
        <v>0.254</v>
      </c>
      <c r="R85" s="289">
        <v>3.0000000000000001E-3</v>
      </c>
      <c r="S85" s="289">
        <v>1E-3</v>
      </c>
      <c r="T85" s="289">
        <v>1E-3</v>
      </c>
      <c r="U85" s="289">
        <v>1E-3</v>
      </c>
      <c r="V85" s="290"/>
      <c r="W85" s="290"/>
      <c r="X85" s="290"/>
      <c r="Y85" s="290"/>
      <c r="Z85" s="289">
        <v>6.0000000000000001E-3</v>
      </c>
      <c r="AA85" s="103">
        <v>0.55000000000000004</v>
      </c>
      <c r="AB85" s="301" t="s">
        <v>69</v>
      </c>
      <c r="AC85" s="296">
        <v>41526</v>
      </c>
      <c r="AD85" s="299"/>
      <c r="AF85" s="294">
        <f t="shared" si="3"/>
        <v>0.51</v>
      </c>
    </row>
    <row r="86" spans="2:32" s="300" customFormat="1" ht="15" customHeight="1">
      <c r="B86" s="312" t="s">
        <v>147</v>
      </c>
      <c r="C86" s="297"/>
      <c r="D86" s="297"/>
      <c r="E86" s="297"/>
      <c r="F86" s="297"/>
      <c r="G86" s="297"/>
      <c r="H86" s="297"/>
      <c r="I86" s="298"/>
      <c r="J86" s="103">
        <v>0.02</v>
      </c>
      <c r="K86" s="103">
        <v>0.53</v>
      </c>
      <c r="L86" s="103">
        <v>1.7</v>
      </c>
      <c r="M86" s="104">
        <v>2.2999999999999998</v>
      </c>
      <c r="N86" s="289">
        <v>6.0999999999999999E-2</v>
      </c>
      <c r="O86" s="289">
        <v>0.26100000000000001</v>
      </c>
      <c r="P86" s="289">
        <v>0.151</v>
      </c>
      <c r="Q86" s="289">
        <v>0.47299999999999998</v>
      </c>
      <c r="R86" s="289">
        <v>1.6E-2</v>
      </c>
      <c r="S86" s="289">
        <v>4.0000000000000001E-3</v>
      </c>
      <c r="T86" s="289">
        <v>2E-3</v>
      </c>
      <c r="U86" s="289">
        <v>2E-3</v>
      </c>
      <c r="V86" s="290"/>
      <c r="W86" s="290"/>
      <c r="X86" s="290"/>
      <c r="Y86" s="290"/>
      <c r="Z86" s="289">
        <v>2.4E-2</v>
      </c>
      <c r="AA86" s="103">
        <v>1.7</v>
      </c>
      <c r="AB86" s="301" t="s">
        <v>56</v>
      </c>
      <c r="AC86" s="296">
        <v>41298</v>
      </c>
      <c r="AD86" s="299"/>
      <c r="AF86" s="294">
        <f t="shared" si="3"/>
        <v>2.2999999999999998</v>
      </c>
    </row>
    <row r="87" spans="2:32" s="300" customFormat="1" ht="15" customHeight="1">
      <c r="B87" s="312" t="s">
        <v>147</v>
      </c>
      <c r="C87" s="297"/>
      <c r="D87" s="297"/>
      <c r="E87" s="297"/>
      <c r="F87" s="297"/>
      <c r="G87" s="297"/>
      <c r="H87" s="297"/>
      <c r="I87" s="298"/>
      <c r="J87" s="103">
        <v>0.03</v>
      </c>
      <c r="K87" s="103">
        <v>1.46</v>
      </c>
      <c r="L87" s="103">
        <v>2.4700000000000002</v>
      </c>
      <c r="M87" s="104">
        <v>4</v>
      </c>
      <c r="N87" s="289">
        <v>0.25600000000000001</v>
      </c>
      <c r="O87" s="289">
        <v>0.69899999999999995</v>
      </c>
      <c r="P87" s="289">
        <v>0.24299999999999999</v>
      </c>
      <c r="Q87" s="103">
        <v>1.2</v>
      </c>
      <c r="R87" s="289" t="s">
        <v>142</v>
      </c>
      <c r="S87" s="289" t="s">
        <v>143</v>
      </c>
      <c r="T87" s="289" t="s">
        <v>133</v>
      </c>
      <c r="U87" s="289" t="s">
        <v>133</v>
      </c>
      <c r="V87" s="290"/>
      <c r="W87" s="290"/>
      <c r="X87" s="290"/>
      <c r="Y87" s="290"/>
      <c r="Z87" s="289" t="s">
        <v>144</v>
      </c>
      <c r="AA87" s="103">
        <v>1.73</v>
      </c>
      <c r="AB87" s="301" t="s">
        <v>56</v>
      </c>
      <c r="AC87" s="295">
        <v>41289</v>
      </c>
      <c r="AD87" s="299"/>
      <c r="AF87" s="294">
        <f t="shared" si="3"/>
        <v>4</v>
      </c>
    </row>
    <row r="88" spans="2:32" s="10" customFormat="1" ht="15" customHeight="1">
      <c r="B88" s="87"/>
      <c r="C88" s="9"/>
      <c r="D88" s="9"/>
      <c r="E88" s="9"/>
      <c r="F88" s="9"/>
      <c r="G88" s="9"/>
      <c r="H88" s="9"/>
      <c r="I88" s="43"/>
      <c r="J88" s="80"/>
      <c r="K88" s="80"/>
      <c r="L88" s="80"/>
      <c r="M88" s="79"/>
      <c r="N88" s="96"/>
      <c r="O88" s="96"/>
      <c r="P88" s="96"/>
      <c r="Q88" s="80"/>
      <c r="R88" s="96"/>
      <c r="S88" s="96"/>
      <c r="T88" s="96"/>
      <c r="U88" s="96"/>
      <c r="V88" s="120"/>
      <c r="W88" s="120"/>
      <c r="X88" s="120"/>
      <c r="Y88" s="120"/>
      <c r="Z88" s="96"/>
      <c r="AA88" s="80"/>
      <c r="AB88" s="124"/>
      <c r="AC88" s="122"/>
      <c r="AD88" s="41"/>
      <c r="AE88" s="107" t="s">
        <v>158</v>
      </c>
      <c r="AF88" s="105">
        <f>AVERAGE(AF70:AF75)</f>
        <v>4.1066666666666665</v>
      </c>
    </row>
    <row r="89" spans="2:32" s="10" customFormat="1" ht="15" customHeight="1">
      <c r="B89" s="87"/>
      <c r="C89" s="9"/>
      <c r="D89" s="9"/>
      <c r="E89" s="9"/>
      <c r="F89" s="9"/>
      <c r="G89" s="9"/>
      <c r="H89" s="9"/>
      <c r="I89" s="43"/>
      <c r="J89" s="80"/>
      <c r="K89" s="80"/>
      <c r="L89" s="80"/>
      <c r="M89" s="79"/>
      <c r="N89" s="96"/>
      <c r="O89" s="96"/>
      <c r="P89" s="96"/>
      <c r="Q89" s="80"/>
      <c r="R89" s="96"/>
      <c r="S89" s="96"/>
      <c r="T89" s="96"/>
      <c r="U89" s="96"/>
      <c r="V89" s="120"/>
      <c r="W89" s="120"/>
      <c r="X89" s="120"/>
      <c r="Y89" s="120"/>
      <c r="Z89" s="96"/>
      <c r="AA89" s="80"/>
      <c r="AB89" s="124"/>
      <c r="AC89" s="122"/>
      <c r="AD89" s="41"/>
      <c r="AE89" s="106" t="s">
        <v>159</v>
      </c>
      <c r="AF89" s="34">
        <f>_xlfn.STDEV.S(AF70:AF75)</f>
        <v>1.1550180373771957</v>
      </c>
    </row>
    <row r="90" spans="2:32" s="10" customFormat="1" ht="15" customHeight="1">
      <c r="B90" s="40"/>
      <c r="C90" s="9"/>
      <c r="D90" s="9"/>
      <c r="E90" s="9"/>
      <c r="F90" s="9"/>
      <c r="G90" s="9"/>
      <c r="H90" s="9"/>
      <c r="I90" s="43"/>
      <c r="J90" s="79"/>
      <c r="K90" s="79"/>
      <c r="L90" s="79"/>
      <c r="M90" s="79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5"/>
      <c r="AB90" s="125"/>
      <c r="AC90" s="122"/>
      <c r="AD90" s="41"/>
    </row>
    <row r="91" spans="2:32" s="10" customFormat="1" ht="15" customHeight="1">
      <c r="B91" s="87" t="s">
        <v>148</v>
      </c>
      <c r="C91" s="9"/>
      <c r="D91" s="9"/>
      <c r="E91" s="9"/>
      <c r="F91" s="9"/>
      <c r="G91" s="9"/>
      <c r="H91" s="9"/>
      <c r="I91" s="43"/>
      <c r="J91" s="80">
        <v>0.06</v>
      </c>
      <c r="K91" s="80">
        <v>0.86</v>
      </c>
      <c r="L91" s="80">
        <v>0.64</v>
      </c>
      <c r="M91" s="79">
        <v>1.6</v>
      </c>
      <c r="N91" s="96">
        <v>0.16200000000000001</v>
      </c>
      <c r="O91" s="96">
        <v>8.7999999999999995E-2</v>
      </c>
      <c r="P91" s="96">
        <v>1.9E-2</v>
      </c>
      <c r="Q91" s="96">
        <v>0.26900000000000002</v>
      </c>
      <c r="R91" s="96">
        <v>1.7999999999999999E-2</v>
      </c>
      <c r="S91" s="96">
        <v>5.0000000000000001E-3</v>
      </c>
      <c r="T91" s="96">
        <v>2E-3</v>
      </c>
      <c r="U91" s="96">
        <v>2E-3</v>
      </c>
      <c r="V91" s="120"/>
      <c r="W91" s="120"/>
      <c r="X91" s="120"/>
      <c r="Y91" s="120"/>
      <c r="Z91" s="96">
        <v>2.7E-2</v>
      </c>
      <c r="AA91" s="80">
        <v>0.89</v>
      </c>
      <c r="AB91" s="127" t="s">
        <v>56</v>
      </c>
      <c r="AC91" s="119">
        <v>41298</v>
      </c>
      <c r="AD91" s="41"/>
      <c r="AF91" s="1">
        <f t="shared" ref="AF91:AF169" si="4">IF(ISTEXT(M91)=TRUE,RIGHT(M91,LEN(M91)-1),M91)</f>
        <v>1.6</v>
      </c>
    </row>
    <row r="92" spans="2:32" s="10" customFormat="1" ht="15" customHeight="1">
      <c r="B92" s="87" t="s">
        <v>148</v>
      </c>
      <c r="C92" s="9"/>
      <c r="D92" s="9"/>
      <c r="E92" s="9"/>
      <c r="F92" s="9"/>
      <c r="G92" s="9"/>
      <c r="H92" s="9"/>
      <c r="I92" s="43"/>
      <c r="J92" s="96">
        <v>1E-3</v>
      </c>
      <c r="K92" s="80">
        <v>0.03</v>
      </c>
      <c r="L92" s="80">
        <v>0.06</v>
      </c>
      <c r="M92" s="80">
        <v>0.09</v>
      </c>
      <c r="N92" s="96">
        <v>6.0000000000000001E-3</v>
      </c>
      <c r="O92" s="96">
        <v>5.0000000000000001E-3</v>
      </c>
      <c r="P92" s="96" t="s">
        <v>142</v>
      </c>
      <c r="Q92" s="96">
        <v>1.0999999999999999E-2</v>
      </c>
      <c r="R92" s="96" t="s">
        <v>142</v>
      </c>
      <c r="S92" s="96" t="s">
        <v>143</v>
      </c>
      <c r="T92" s="96" t="s">
        <v>133</v>
      </c>
      <c r="U92" s="96" t="s">
        <v>133</v>
      </c>
      <c r="V92" s="120"/>
      <c r="W92" s="120"/>
      <c r="X92" s="120"/>
      <c r="Y92" s="120"/>
      <c r="Z92" s="96" t="s">
        <v>144</v>
      </c>
      <c r="AA92" s="80">
        <v>0.14000000000000001</v>
      </c>
      <c r="AB92" s="127" t="s">
        <v>56</v>
      </c>
      <c r="AC92" s="122">
        <v>41289</v>
      </c>
      <c r="AD92" s="41"/>
      <c r="AF92" s="1">
        <f t="shared" si="4"/>
        <v>0.09</v>
      </c>
    </row>
    <row r="93" spans="2:32" s="1" customFormat="1" ht="15" customHeight="1">
      <c r="B93" s="40"/>
      <c r="C93" s="9"/>
      <c r="D93" s="9"/>
      <c r="E93" s="9"/>
      <c r="F93" s="9"/>
      <c r="G93" s="9"/>
      <c r="H93" s="9"/>
      <c r="I93" s="43"/>
      <c r="J93" s="96"/>
      <c r="K93" s="96"/>
      <c r="L93" s="96"/>
      <c r="M93" s="96"/>
      <c r="N93" s="80"/>
      <c r="O93" s="80"/>
      <c r="P93" s="80"/>
      <c r="Q93" s="96"/>
      <c r="R93" s="96"/>
      <c r="S93" s="96"/>
      <c r="T93" s="120"/>
      <c r="U93" s="120"/>
      <c r="V93" s="120"/>
      <c r="W93" s="120"/>
      <c r="X93" s="120"/>
      <c r="Y93" s="120"/>
      <c r="Z93" s="96"/>
      <c r="AA93" s="80"/>
      <c r="AB93" s="86"/>
      <c r="AC93" s="123"/>
      <c r="AD93" s="41"/>
    </row>
    <row r="94" spans="2:32" ht="15" customHeight="1">
      <c r="B94" s="40" t="s">
        <v>96</v>
      </c>
      <c r="C94" s="2" t="s">
        <v>99</v>
      </c>
      <c r="D94" s="2"/>
      <c r="E94" s="2"/>
      <c r="F94" s="2"/>
      <c r="G94" s="2"/>
      <c r="H94" s="2"/>
      <c r="I94" s="74"/>
      <c r="J94" s="80">
        <v>0.45</v>
      </c>
      <c r="K94" s="80">
        <v>1.47</v>
      </c>
      <c r="L94" s="80">
        <v>4.01</v>
      </c>
      <c r="M94" s="80">
        <v>5.93</v>
      </c>
      <c r="N94" s="96">
        <v>5.0299999999999997E-2</v>
      </c>
      <c r="O94" s="96">
        <v>0.36599999999999999</v>
      </c>
      <c r="P94" s="80">
        <v>2.25</v>
      </c>
      <c r="Q94" s="80">
        <v>2.67</v>
      </c>
      <c r="R94" s="96">
        <v>1.0999999999999999E-2</v>
      </c>
      <c r="S94" s="96">
        <v>1.6999999999999999E-3</v>
      </c>
      <c r="T94" s="120" t="s">
        <v>128</v>
      </c>
      <c r="U94" s="120" t="s">
        <v>128</v>
      </c>
      <c r="V94" s="120" t="s">
        <v>128</v>
      </c>
      <c r="W94" s="96">
        <v>5.1000000000000004E-3</v>
      </c>
      <c r="X94" s="96">
        <v>2.1600000000000001E-2</v>
      </c>
      <c r="Y94" s="96">
        <v>8.0399999999999999E-2</v>
      </c>
      <c r="Z94" s="96">
        <v>0.12</v>
      </c>
      <c r="AA94" s="80">
        <v>1.74</v>
      </c>
      <c r="AB94" s="86" t="s">
        <v>69</v>
      </c>
      <c r="AC94" s="119">
        <v>44587</v>
      </c>
      <c r="AD94" s="46"/>
      <c r="AF94" s="1">
        <f t="shared" si="4"/>
        <v>5.93</v>
      </c>
    </row>
    <row r="95" spans="2:32" s="1" customFormat="1" ht="15" customHeight="1">
      <c r="B95" s="40" t="s">
        <v>96</v>
      </c>
      <c r="C95" s="2" t="s">
        <v>99</v>
      </c>
      <c r="D95" s="2"/>
      <c r="E95" s="2"/>
      <c r="F95" s="2"/>
      <c r="G95" s="2"/>
      <c r="H95" s="2"/>
      <c r="I95" s="74"/>
      <c r="J95" s="80">
        <v>0.48199999999999998</v>
      </c>
      <c r="K95" s="80">
        <v>1.48</v>
      </c>
      <c r="L95" s="80">
        <v>7.05</v>
      </c>
      <c r="M95" s="80">
        <v>9.01</v>
      </c>
      <c r="N95" s="96">
        <v>5.28E-2</v>
      </c>
      <c r="O95" s="96">
        <v>0.376</v>
      </c>
      <c r="P95" s="80">
        <v>5.2</v>
      </c>
      <c r="Q95" s="80">
        <v>5.63</v>
      </c>
      <c r="R95" s="96">
        <v>1.0999999999999999E-2</v>
      </c>
      <c r="S95" s="96">
        <v>1.9E-3</v>
      </c>
      <c r="T95" s="96">
        <v>1E-3</v>
      </c>
      <c r="U95" s="96" t="s">
        <v>128</v>
      </c>
      <c r="V95" s="96" t="s">
        <v>128</v>
      </c>
      <c r="W95" s="96">
        <v>3.7000000000000002E-3</v>
      </c>
      <c r="X95" s="96">
        <v>2.2700000000000001E-2</v>
      </c>
      <c r="Y95" s="96">
        <v>0.10100000000000001</v>
      </c>
      <c r="Z95" s="96">
        <v>0.14099999999999999</v>
      </c>
      <c r="AA95" s="80">
        <v>1.67</v>
      </c>
      <c r="AB95" s="86" t="s">
        <v>69</v>
      </c>
      <c r="AC95" s="95">
        <v>44272</v>
      </c>
      <c r="AD95" s="42"/>
      <c r="AF95" s="1">
        <f t="shared" si="4"/>
        <v>9.01</v>
      </c>
    </row>
    <row r="96" spans="2:32" s="1" customFormat="1" ht="15" customHeight="1">
      <c r="B96" s="40" t="s">
        <v>96</v>
      </c>
      <c r="C96" s="2" t="s">
        <v>99</v>
      </c>
      <c r="D96" s="2"/>
      <c r="E96" s="2"/>
      <c r="F96" s="2"/>
      <c r="G96" s="2"/>
      <c r="H96" s="2"/>
      <c r="I96" s="74"/>
      <c r="J96" s="80">
        <v>0.372</v>
      </c>
      <c r="K96" s="80">
        <v>1.99</v>
      </c>
      <c r="L96" s="80">
        <v>2.81</v>
      </c>
      <c r="M96" s="80">
        <v>5.17</v>
      </c>
      <c r="N96" s="96">
        <v>3.6299999999999999E-2</v>
      </c>
      <c r="O96" s="96">
        <v>0.217</v>
      </c>
      <c r="P96" s="80">
        <v>1.23</v>
      </c>
      <c r="Q96" s="80">
        <v>1.48</v>
      </c>
      <c r="R96" s="96">
        <v>8.0000000000000002E-3</v>
      </c>
      <c r="S96" s="96">
        <v>1.9E-3</v>
      </c>
      <c r="T96" s="96" t="s">
        <v>128</v>
      </c>
      <c r="U96" s="96" t="s">
        <v>128</v>
      </c>
      <c r="V96" s="96" t="s">
        <v>128</v>
      </c>
      <c r="W96" s="96">
        <v>5.0000000000000001E-3</v>
      </c>
      <c r="X96" s="96">
        <v>1.6799999999999999E-2</v>
      </c>
      <c r="Y96" s="96">
        <v>0.17100000000000001</v>
      </c>
      <c r="Z96" s="96">
        <v>0.20300000000000001</v>
      </c>
      <c r="AA96" s="80">
        <v>1.93</v>
      </c>
      <c r="AB96" s="86" t="s">
        <v>69</v>
      </c>
      <c r="AC96" s="95">
        <v>44043</v>
      </c>
      <c r="AD96" s="42"/>
      <c r="AF96" s="1">
        <f t="shared" si="4"/>
        <v>5.17</v>
      </c>
    </row>
    <row r="97" spans="2:32" s="1" customFormat="1" ht="15" customHeight="1">
      <c r="B97" s="40" t="s">
        <v>96</v>
      </c>
      <c r="C97" s="2" t="s">
        <v>99</v>
      </c>
      <c r="D97" s="2"/>
      <c r="E97" s="2"/>
      <c r="F97" s="2"/>
      <c r="G97" s="2"/>
      <c r="H97" s="2"/>
      <c r="I97" s="74"/>
      <c r="J97" s="80">
        <v>0.47399999999999998</v>
      </c>
      <c r="K97" s="80">
        <v>1.51</v>
      </c>
      <c r="L97" s="80">
        <v>2.16</v>
      </c>
      <c r="M97" s="80">
        <v>4.1399999999999997</v>
      </c>
      <c r="N97" s="96">
        <v>5.9700000000000003E-2</v>
      </c>
      <c r="O97" s="96">
        <v>0.188</v>
      </c>
      <c r="P97" s="96">
        <v>0.81599999999999995</v>
      </c>
      <c r="Q97" s="80">
        <v>1.06</v>
      </c>
      <c r="R97" s="96">
        <v>7.0000000000000001E-3</v>
      </c>
      <c r="S97" s="96">
        <v>1.4E-3</v>
      </c>
      <c r="T97" s="120">
        <v>1.8E-3</v>
      </c>
      <c r="U97" s="96" t="s">
        <v>128</v>
      </c>
      <c r="V97" s="96" t="s">
        <v>128</v>
      </c>
      <c r="W97" s="96">
        <v>9.1000000000000004E-3</v>
      </c>
      <c r="X97" s="96">
        <v>2.8400000000000002E-2</v>
      </c>
      <c r="Y97" s="96">
        <v>5.7700000000000001E-2</v>
      </c>
      <c r="Z97" s="96">
        <v>0.105</v>
      </c>
      <c r="AA97" s="80">
        <v>1.78</v>
      </c>
      <c r="AB97" s="86" t="s">
        <v>69</v>
      </c>
      <c r="AC97" s="95">
        <v>43742</v>
      </c>
      <c r="AD97" s="42"/>
      <c r="AF97" s="1">
        <f t="shared" si="4"/>
        <v>4.1399999999999997</v>
      </c>
    </row>
    <row r="98" spans="2:32" s="294" customFormat="1" ht="15" customHeight="1">
      <c r="B98" s="286" t="s">
        <v>149</v>
      </c>
      <c r="C98" s="287"/>
      <c r="D98" s="287"/>
      <c r="E98" s="287"/>
      <c r="F98" s="287"/>
      <c r="G98" s="287"/>
      <c r="H98" s="287"/>
      <c r="I98" s="288"/>
      <c r="J98" s="103">
        <v>2.8000000000000001E-2</v>
      </c>
      <c r="K98" s="103">
        <v>0.92100000000000004</v>
      </c>
      <c r="L98" s="103">
        <v>1.5</v>
      </c>
      <c r="M98" s="103">
        <v>2.4500000000000002</v>
      </c>
      <c r="N98" s="289">
        <v>0.17499999999999999</v>
      </c>
      <c r="O98" s="289">
        <v>0.629</v>
      </c>
      <c r="P98" s="289">
        <v>0.216</v>
      </c>
      <c r="Q98" s="103">
        <v>1.02</v>
      </c>
      <c r="R98" s="289">
        <v>3.0000000000000001E-3</v>
      </c>
      <c r="S98" s="289">
        <v>1E-3</v>
      </c>
      <c r="T98" s="290">
        <v>2.9999999999999997E-4</v>
      </c>
      <c r="U98" s="289">
        <v>1E-3</v>
      </c>
      <c r="V98" s="289">
        <v>8.0000000000000002E-3</v>
      </c>
      <c r="W98" s="289">
        <v>7.9000000000000001E-2</v>
      </c>
      <c r="X98" s="289">
        <v>2.8000000000000001E-2</v>
      </c>
      <c r="Y98" s="289">
        <v>1.9E-2</v>
      </c>
      <c r="Z98" s="289">
        <v>0.13930000000000001</v>
      </c>
      <c r="AA98" s="103">
        <v>1.88</v>
      </c>
      <c r="AB98" s="102" t="s">
        <v>132</v>
      </c>
      <c r="AC98" s="292">
        <v>43371</v>
      </c>
      <c r="AD98" s="293"/>
      <c r="AF98" s="294">
        <f t="shared" si="4"/>
        <v>2.4500000000000002</v>
      </c>
    </row>
    <row r="99" spans="2:32" s="1" customFormat="1" ht="15" customHeight="1">
      <c r="B99" s="40"/>
      <c r="C99" s="2"/>
      <c r="D99" s="2"/>
      <c r="E99" s="2"/>
      <c r="F99" s="2"/>
      <c r="G99" s="2"/>
      <c r="H99" s="2"/>
      <c r="I99" s="74"/>
      <c r="J99" s="80"/>
      <c r="K99" s="80"/>
      <c r="L99" s="80"/>
      <c r="M99" s="80"/>
      <c r="N99" s="96"/>
      <c r="O99" s="96"/>
      <c r="P99" s="96"/>
      <c r="Q99" s="80"/>
      <c r="R99" s="96"/>
      <c r="S99" s="96"/>
      <c r="T99" s="120"/>
      <c r="U99" s="96"/>
      <c r="V99" s="96"/>
      <c r="W99" s="96"/>
      <c r="X99" s="96"/>
      <c r="Y99" s="96"/>
      <c r="Z99" s="96"/>
      <c r="AA99" s="80"/>
      <c r="AB99" s="86"/>
      <c r="AC99" s="95"/>
      <c r="AD99" s="42"/>
      <c r="AE99" s="107" t="s">
        <v>158</v>
      </c>
      <c r="AF99" s="105">
        <f>AVERAGE(AF94:AF97)</f>
        <v>6.0625</v>
      </c>
    </row>
    <row r="100" spans="2:32" s="1" customFormat="1" ht="15" customHeight="1">
      <c r="B100" s="40"/>
      <c r="C100" s="2"/>
      <c r="D100" s="2"/>
      <c r="E100" s="2"/>
      <c r="F100" s="2"/>
      <c r="G100" s="2"/>
      <c r="H100" s="2"/>
      <c r="I100" s="74"/>
      <c r="J100" s="80"/>
      <c r="K100" s="80"/>
      <c r="L100" s="80"/>
      <c r="M100" s="80"/>
      <c r="N100" s="96"/>
      <c r="O100" s="96"/>
      <c r="P100" s="96"/>
      <c r="Q100" s="80"/>
      <c r="R100" s="96"/>
      <c r="S100" s="96"/>
      <c r="T100" s="120"/>
      <c r="U100" s="96"/>
      <c r="V100" s="96"/>
      <c r="W100" s="96"/>
      <c r="X100" s="96"/>
      <c r="Y100" s="96"/>
      <c r="Z100" s="96"/>
      <c r="AA100" s="80"/>
      <c r="AB100" s="86"/>
      <c r="AC100" s="95"/>
      <c r="AD100" s="42"/>
      <c r="AE100" s="106" t="s">
        <v>159</v>
      </c>
      <c r="AF100" s="34">
        <f>_xlfn.STDEV.S(AF94:AF97)</f>
        <v>2.0974488472109805</v>
      </c>
    </row>
    <row r="101" spans="2:32" s="1" customFormat="1" ht="15" customHeight="1">
      <c r="B101" s="40"/>
      <c r="C101" s="9"/>
      <c r="D101" s="9"/>
      <c r="E101" s="9"/>
      <c r="F101" s="9"/>
      <c r="G101" s="9"/>
      <c r="H101" s="9"/>
      <c r="I101" s="43"/>
      <c r="J101" s="96"/>
      <c r="K101" s="96"/>
      <c r="L101" s="96"/>
      <c r="M101" s="96"/>
      <c r="N101" s="80"/>
      <c r="O101" s="80"/>
      <c r="P101" s="80"/>
      <c r="Q101" s="96"/>
      <c r="R101" s="96"/>
      <c r="S101" s="96"/>
      <c r="T101" s="120"/>
      <c r="U101" s="120"/>
      <c r="V101" s="120"/>
      <c r="W101" s="120"/>
      <c r="X101" s="120"/>
      <c r="Y101" s="120"/>
      <c r="Z101" s="96"/>
      <c r="AA101" s="80"/>
      <c r="AB101" s="86"/>
      <c r="AC101" s="123"/>
      <c r="AD101" s="41"/>
    </row>
    <row r="102" spans="2:32" ht="15" customHeight="1">
      <c r="B102" s="40" t="s">
        <v>96</v>
      </c>
      <c r="C102" s="9" t="s">
        <v>100</v>
      </c>
      <c r="D102" s="9"/>
      <c r="E102" s="2"/>
      <c r="F102" s="2"/>
      <c r="G102" s="2"/>
      <c r="H102" s="2"/>
      <c r="I102" s="74"/>
      <c r="J102" s="80">
        <v>0.20499999999999999</v>
      </c>
      <c r="K102" s="80">
        <v>0.85799999999999998</v>
      </c>
      <c r="L102" s="80">
        <v>3.86</v>
      </c>
      <c r="M102" s="80">
        <v>4.93</v>
      </c>
      <c r="N102" s="96">
        <v>1.67E-2</v>
      </c>
      <c r="O102" s="96">
        <v>0.32200000000000001</v>
      </c>
      <c r="P102" s="80">
        <v>2.36</v>
      </c>
      <c r="Q102" s="80">
        <v>2.7</v>
      </c>
      <c r="R102" s="96">
        <v>1.6E-2</v>
      </c>
      <c r="S102" s="96">
        <v>3.0000000000000001E-3</v>
      </c>
      <c r="T102" s="96">
        <v>1E-3</v>
      </c>
      <c r="U102" s="120" t="s">
        <v>128</v>
      </c>
      <c r="V102" s="120" t="s">
        <v>128</v>
      </c>
      <c r="W102" s="120" t="s">
        <v>128</v>
      </c>
      <c r="X102" s="96">
        <v>3.8999999999999998E-3</v>
      </c>
      <c r="Y102" s="96">
        <v>0.11600000000000001</v>
      </c>
      <c r="Z102" s="96">
        <v>0.14000000000000001</v>
      </c>
      <c r="AA102" s="80">
        <v>1.45</v>
      </c>
      <c r="AB102" s="86" t="s">
        <v>69</v>
      </c>
      <c r="AC102" s="119">
        <v>44587</v>
      </c>
      <c r="AD102" s="46"/>
      <c r="AF102" s="1">
        <f t="shared" si="4"/>
        <v>4.93</v>
      </c>
    </row>
    <row r="103" spans="2:32" s="1" customFormat="1" ht="15" customHeight="1">
      <c r="B103" s="40" t="s">
        <v>96</v>
      </c>
      <c r="C103" s="9" t="s">
        <v>100</v>
      </c>
      <c r="D103" s="9"/>
      <c r="E103" s="2"/>
      <c r="F103" s="2"/>
      <c r="G103" s="2"/>
      <c r="H103" s="2"/>
      <c r="I103" s="74"/>
      <c r="J103" s="80">
        <v>0.27800000000000002</v>
      </c>
      <c r="K103" s="80">
        <v>1.86</v>
      </c>
      <c r="L103" s="80">
        <v>3.67</v>
      </c>
      <c r="M103" s="80">
        <v>5.81</v>
      </c>
      <c r="N103" s="96">
        <v>2.53E-2</v>
      </c>
      <c r="O103" s="96">
        <v>0.26200000000000001</v>
      </c>
      <c r="P103" s="80">
        <v>1.41</v>
      </c>
      <c r="Q103" s="80">
        <v>1.7</v>
      </c>
      <c r="R103" s="96">
        <v>1.4999999999999999E-2</v>
      </c>
      <c r="S103" s="96">
        <v>3.3E-3</v>
      </c>
      <c r="T103" s="96">
        <v>1.1999999999999999E-3</v>
      </c>
      <c r="U103" s="96">
        <v>1E-3</v>
      </c>
      <c r="V103" s="96" t="s">
        <v>128</v>
      </c>
      <c r="W103" s="96">
        <v>3.5999999999999999E-3</v>
      </c>
      <c r="X103" s="96">
        <v>2.2800000000000001E-2</v>
      </c>
      <c r="Y103" s="96">
        <v>0.29499999999999998</v>
      </c>
      <c r="Z103" s="96">
        <v>0.34200000000000003</v>
      </c>
      <c r="AA103" s="80">
        <v>2.72</v>
      </c>
      <c r="AB103" s="86" t="s">
        <v>69</v>
      </c>
      <c r="AC103" s="95">
        <v>44043</v>
      </c>
      <c r="AD103" s="42"/>
      <c r="AF103" s="1">
        <f t="shared" si="4"/>
        <v>5.81</v>
      </c>
    </row>
    <row r="104" spans="2:32" s="1" customFormat="1" ht="15" customHeight="1">
      <c r="B104" s="40" t="s">
        <v>96</v>
      </c>
      <c r="C104" s="9" t="s">
        <v>100</v>
      </c>
      <c r="D104" s="9"/>
      <c r="E104" s="2"/>
      <c r="F104" s="2"/>
      <c r="G104" s="2"/>
      <c r="H104" s="2"/>
      <c r="I104" s="74"/>
      <c r="J104" s="80">
        <v>0.36799999999999999</v>
      </c>
      <c r="K104" s="80">
        <v>1.88</v>
      </c>
      <c r="L104" s="80">
        <v>2.93</v>
      </c>
      <c r="M104" s="80">
        <v>5.18</v>
      </c>
      <c r="N104" s="96">
        <v>6.4199999999999993E-2</v>
      </c>
      <c r="O104" s="96">
        <v>0.252</v>
      </c>
      <c r="P104" s="80">
        <v>0.92600000000000005</v>
      </c>
      <c r="Q104" s="80">
        <v>1.24</v>
      </c>
      <c r="R104" s="96">
        <v>8.0000000000000002E-3</v>
      </c>
      <c r="S104" s="96">
        <v>1.4E-3</v>
      </c>
      <c r="T104" s="96">
        <v>1.8E-3</v>
      </c>
      <c r="U104" s="96" t="s">
        <v>128</v>
      </c>
      <c r="V104" s="96">
        <v>1.2700000000000001E-3</v>
      </c>
      <c r="W104" s="96">
        <v>1.44E-2</v>
      </c>
      <c r="X104" s="96">
        <v>4.19E-2</v>
      </c>
      <c r="Y104" s="96">
        <v>8.8599999999999998E-2</v>
      </c>
      <c r="Z104" s="96">
        <v>0.157</v>
      </c>
      <c r="AA104" s="80">
        <v>2.73</v>
      </c>
      <c r="AB104" s="86" t="s">
        <v>69</v>
      </c>
      <c r="AC104" s="95">
        <v>43742</v>
      </c>
      <c r="AD104" s="42"/>
      <c r="AF104" s="1">
        <f t="shared" si="4"/>
        <v>5.18</v>
      </c>
    </row>
    <row r="105" spans="2:32" s="1" customFormat="1" ht="15" customHeight="1">
      <c r="B105" s="40" t="s">
        <v>96</v>
      </c>
      <c r="C105" s="9" t="s">
        <v>100</v>
      </c>
      <c r="D105" s="9"/>
      <c r="E105" s="2"/>
      <c r="F105" s="2"/>
      <c r="G105" s="2"/>
      <c r="H105" s="2"/>
      <c r="I105" s="74"/>
      <c r="J105" s="80">
        <v>0.26200000000000001</v>
      </c>
      <c r="K105" s="80">
        <v>1.94</v>
      </c>
      <c r="L105" s="80">
        <v>3.05</v>
      </c>
      <c r="M105" s="80">
        <v>5.25</v>
      </c>
      <c r="N105" s="96">
        <v>6.0999999999999999E-2</v>
      </c>
      <c r="O105" s="96">
        <v>0.215</v>
      </c>
      <c r="P105" s="80">
        <v>1.1599999999999999</v>
      </c>
      <c r="Q105" s="80">
        <v>1.44</v>
      </c>
      <c r="R105" s="96">
        <v>4.0000000000000001E-3</v>
      </c>
      <c r="S105" s="96">
        <v>1E-3</v>
      </c>
      <c r="T105" s="96">
        <v>1E-3</v>
      </c>
      <c r="U105" s="96">
        <v>1E-3</v>
      </c>
      <c r="V105" s="96">
        <v>1E-3</v>
      </c>
      <c r="W105" s="96">
        <v>1.2999999999999999E-2</v>
      </c>
      <c r="X105" s="96">
        <v>3.5000000000000003E-2</v>
      </c>
      <c r="Y105" s="96">
        <v>4.7E-2</v>
      </c>
      <c r="Z105" s="96">
        <v>0.10299999999999999</v>
      </c>
      <c r="AA105" s="80">
        <v>2.35</v>
      </c>
      <c r="AB105" s="86" t="s">
        <v>91</v>
      </c>
      <c r="AC105" s="95">
        <v>43497</v>
      </c>
      <c r="AD105" s="42"/>
      <c r="AF105" s="1">
        <f t="shared" si="4"/>
        <v>5.25</v>
      </c>
    </row>
    <row r="106" spans="2:32" s="1" customFormat="1" ht="15" customHeight="1">
      <c r="B106" s="40" t="s">
        <v>150</v>
      </c>
      <c r="C106" s="2"/>
      <c r="D106" s="2"/>
      <c r="E106" s="2"/>
      <c r="F106" s="2"/>
      <c r="G106" s="2"/>
      <c r="H106" s="2"/>
      <c r="I106" s="74"/>
      <c r="J106" s="80">
        <v>0.76700000000000002</v>
      </c>
      <c r="K106" s="80">
        <v>2.8</v>
      </c>
      <c r="L106" s="80">
        <v>2.85</v>
      </c>
      <c r="M106" s="80">
        <v>6.42</v>
      </c>
      <c r="N106" s="96">
        <v>5.0999999999999997E-2</v>
      </c>
      <c r="O106" s="96">
        <v>0.20699999999999999</v>
      </c>
      <c r="P106" s="96">
        <v>0.79400000000000004</v>
      </c>
      <c r="Q106" s="80">
        <v>1.052</v>
      </c>
      <c r="R106" s="96">
        <v>5.0000000000000001E-3</v>
      </c>
      <c r="S106" s="96">
        <v>1E-3</v>
      </c>
      <c r="T106" s="96">
        <v>1E-3</v>
      </c>
      <c r="U106" s="96">
        <v>1E-3</v>
      </c>
      <c r="V106" s="96">
        <v>1E-3</v>
      </c>
      <c r="W106" s="96">
        <v>1.2999999999999999E-2</v>
      </c>
      <c r="X106" s="96">
        <v>3.9E-2</v>
      </c>
      <c r="Y106" s="96">
        <v>0.05</v>
      </c>
      <c r="Z106" s="96">
        <v>0.111</v>
      </c>
      <c r="AA106" s="80">
        <v>2.72</v>
      </c>
      <c r="AB106" s="86" t="s">
        <v>91</v>
      </c>
      <c r="AC106" s="95">
        <v>43420</v>
      </c>
      <c r="AD106" s="42"/>
      <c r="AF106" s="1">
        <f t="shared" si="4"/>
        <v>6.42</v>
      </c>
    </row>
    <row r="107" spans="2:32" s="294" customFormat="1" ht="15" customHeight="1">
      <c r="B107" s="286" t="s">
        <v>150</v>
      </c>
      <c r="C107" s="287"/>
      <c r="D107" s="287"/>
      <c r="E107" s="287"/>
      <c r="F107" s="287"/>
      <c r="G107" s="287"/>
      <c r="H107" s="287"/>
      <c r="I107" s="288"/>
      <c r="J107" s="103">
        <v>6.7000000000000004E-2</v>
      </c>
      <c r="K107" s="103">
        <v>0.125</v>
      </c>
      <c r="L107" s="103">
        <v>3.07</v>
      </c>
      <c r="M107" s="103">
        <v>3.27</v>
      </c>
      <c r="N107" s="289">
        <v>7.0000000000000001E-3</v>
      </c>
      <c r="O107" s="289">
        <v>0.58299999999999996</v>
      </c>
      <c r="P107" s="103">
        <v>2.13</v>
      </c>
      <c r="Q107" s="103">
        <v>2.72</v>
      </c>
      <c r="R107" s="289">
        <v>4.0000000000000001E-3</v>
      </c>
      <c r="S107" s="289">
        <v>2E-3</v>
      </c>
      <c r="T107" s="290" t="s">
        <v>128</v>
      </c>
      <c r="U107" s="290" t="s">
        <v>128</v>
      </c>
      <c r="V107" s="290" t="s">
        <v>128</v>
      </c>
      <c r="W107" s="289">
        <v>1E-3</v>
      </c>
      <c r="X107" s="289">
        <v>6.0000000000000001E-3</v>
      </c>
      <c r="Y107" s="289">
        <v>3.1E-2</v>
      </c>
      <c r="Z107" s="289">
        <v>4.3999999999999997E-2</v>
      </c>
      <c r="AA107" s="103">
        <v>0.62</v>
      </c>
      <c r="AB107" s="102" t="s">
        <v>132</v>
      </c>
      <c r="AC107" s="292">
        <v>43371</v>
      </c>
      <c r="AD107" s="293"/>
      <c r="AF107" s="294">
        <f t="shared" si="4"/>
        <v>3.27</v>
      </c>
    </row>
    <row r="108" spans="2:32" s="294" customFormat="1" ht="15" customHeight="1">
      <c r="B108" s="286" t="s">
        <v>151</v>
      </c>
      <c r="C108" s="287"/>
      <c r="D108" s="287"/>
      <c r="E108" s="287"/>
      <c r="F108" s="287"/>
      <c r="G108" s="287"/>
      <c r="H108" s="287"/>
      <c r="I108" s="288"/>
      <c r="J108" s="103">
        <v>4.8000000000000001E-2</v>
      </c>
      <c r="K108" s="103">
        <v>1.44</v>
      </c>
      <c r="L108" s="103">
        <v>1.92</v>
      </c>
      <c r="M108" s="103">
        <v>3.41</v>
      </c>
      <c r="N108" s="289">
        <v>3.1E-2</v>
      </c>
      <c r="O108" s="289">
        <v>0.45100000000000001</v>
      </c>
      <c r="P108" s="289">
        <v>0.74199999999999999</v>
      </c>
      <c r="Q108" s="103">
        <v>1.22</v>
      </c>
      <c r="R108" s="289">
        <v>2E-3</v>
      </c>
      <c r="S108" s="289">
        <v>1E-3</v>
      </c>
      <c r="T108" s="290" t="s">
        <v>128</v>
      </c>
      <c r="U108" s="290" t="s">
        <v>128</v>
      </c>
      <c r="V108" s="289">
        <v>1E-3</v>
      </c>
      <c r="W108" s="289">
        <v>4.0000000000000001E-3</v>
      </c>
      <c r="X108" s="289">
        <v>2.4E-2</v>
      </c>
      <c r="Y108" s="289">
        <v>3.5000000000000003E-2</v>
      </c>
      <c r="Z108" s="289">
        <v>6.7000000000000004E-2</v>
      </c>
      <c r="AA108" s="103">
        <v>0.77</v>
      </c>
      <c r="AB108" s="102" t="s">
        <v>132</v>
      </c>
      <c r="AC108" s="292">
        <v>43006</v>
      </c>
      <c r="AD108" s="293"/>
      <c r="AF108" s="294">
        <f t="shared" si="4"/>
        <v>3.41</v>
      </c>
    </row>
    <row r="109" spans="2:32" s="294" customFormat="1" ht="15" customHeight="1">
      <c r="B109" s="286" t="s">
        <v>151</v>
      </c>
      <c r="C109" s="287"/>
      <c r="D109" s="287"/>
      <c r="E109" s="287"/>
      <c r="F109" s="287"/>
      <c r="G109" s="287"/>
      <c r="H109" s="287"/>
      <c r="I109" s="288"/>
      <c r="J109" s="103">
        <v>1.9E-2</v>
      </c>
      <c r="K109" s="103">
        <v>0.44900000000000001</v>
      </c>
      <c r="L109" s="103">
        <v>3.36</v>
      </c>
      <c r="M109" s="103">
        <v>3.83</v>
      </c>
      <c r="N109" s="289">
        <v>8.8999999999999996E-2</v>
      </c>
      <c r="O109" s="289">
        <v>0.496</v>
      </c>
      <c r="P109" s="103">
        <v>1.83</v>
      </c>
      <c r="Q109" s="103">
        <v>2.42</v>
      </c>
      <c r="R109" s="289">
        <v>5.0000000000000001E-3</v>
      </c>
      <c r="S109" s="289">
        <v>1E-3</v>
      </c>
      <c r="T109" s="290" t="s">
        <v>128</v>
      </c>
      <c r="U109" s="290" t="s">
        <v>128</v>
      </c>
      <c r="V109" s="291" t="s">
        <v>128</v>
      </c>
      <c r="W109" s="289">
        <v>3.0000000000000001E-3</v>
      </c>
      <c r="X109" s="289">
        <v>3.2000000000000001E-2</v>
      </c>
      <c r="Y109" s="289">
        <v>0.05</v>
      </c>
      <c r="Z109" s="289">
        <v>9.0999999999999998E-2</v>
      </c>
      <c r="AA109" s="103">
        <v>1.45</v>
      </c>
      <c r="AB109" s="102" t="s">
        <v>68</v>
      </c>
      <c r="AC109" s="292">
        <v>42790</v>
      </c>
      <c r="AD109" s="293"/>
      <c r="AF109" s="294">
        <f t="shared" si="4"/>
        <v>3.83</v>
      </c>
    </row>
    <row r="110" spans="2:32" s="294" customFormat="1" ht="15" customHeight="1">
      <c r="B110" s="286" t="s">
        <v>151</v>
      </c>
      <c r="C110" s="287"/>
      <c r="D110" s="287"/>
      <c r="E110" s="287"/>
      <c r="F110" s="287"/>
      <c r="G110" s="287"/>
      <c r="H110" s="287"/>
      <c r="I110" s="288"/>
      <c r="J110" s="103">
        <v>8.0000000000000002E-3</v>
      </c>
      <c r="K110" s="103">
        <v>0.46100000000000002</v>
      </c>
      <c r="L110" s="103">
        <v>3.12</v>
      </c>
      <c r="M110" s="103">
        <v>3.59</v>
      </c>
      <c r="N110" s="289">
        <v>4.2000000000000003E-2</v>
      </c>
      <c r="O110" s="289">
        <v>0.56699999999999995</v>
      </c>
      <c r="P110" s="103">
        <v>1.81</v>
      </c>
      <c r="Q110" s="103">
        <v>2.42</v>
      </c>
      <c r="R110" s="289">
        <v>3.0000000000000001E-3</v>
      </c>
      <c r="S110" s="289">
        <v>1E-3</v>
      </c>
      <c r="T110" s="289">
        <v>8.9999999999999998E-4</v>
      </c>
      <c r="U110" s="289">
        <v>5.0000000000000001E-4</v>
      </c>
      <c r="V110" s="291" t="s">
        <v>128</v>
      </c>
      <c r="W110" s="289">
        <v>3.0000000000000001E-3</v>
      </c>
      <c r="X110" s="289">
        <v>1.7999999999999999E-2</v>
      </c>
      <c r="Y110" s="289">
        <v>2.8000000000000001E-2</v>
      </c>
      <c r="Z110" s="289">
        <v>5.3999999999999999E-2</v>
      </c>
      <c r="AA110" s="103">
        <v>1.5</v>
      </c>
      <c r="AB110" s="102" t="s">
        <v>132</v>
      </c>
      <c r="AC110" s="292">
        <v>42647</v>
      </c>
      <c r="AD110" s="293"/>
      <c r="AF110" s="294">
        <f t="shared" si="4"/>
        <v>3.59</v>
      </c>
    </row>
    <row r="111" spans="2:32" s="294" customFormat="1" ht="15" customHeight="1">
      <c r="B111" s="286" t="s">
        <v>151</v>
      </c>
      <c r="C111" s="287"/>
      <c r="D111" s="287"/>
      <c r="E111" s="287"/>
      <c r="F111" s="287"/>
      <c r="G111" s="287"/>
      <c r="H111" s="287"/>
      <c r="I111" s="288"/>
      <c r="J111" s="103">
        <v>3.4000000000000002E-2</v>
      </c>
      <c r="K111" s="103">
        <v>0.42599999999999999</v>
      </c>
      <c r="L111" s="103">
        <v>3.5449999999999999</v>
      </c>
      <c r="M111" s="103">
        <v>4.0049999999999999</v>
      </c>
      <c r="N111" s="289">
        <v>4.2999999999999997E-2</v>
      </c>
      <c r="O111" s="289">
        <v>0.71499999999999997</v>
      </c>
      <c r="P111" s="103">
        <v>1.9359999999999999</v>
      </c>
      <c r="Q111" s="103">
        <v>2.694</v>
      </c>
      <c r="R111" s="289">
        <v>3.0000000000000001E-3</v>
      </c>
      <c r="S111" s="289">
        <v>1E-3</v>
      </c>
      <c r="T111" s="289">
        <v>1E-3</v>
      </c>
      <c r="U111" s="289" t="s">
        <v>128</v>
      </c>
      <c r="V111" s="291" t="s">
        <v>128</v>
      </c>
      <c r="W111" s="289">
        <v>4.0000000000000001E-3</v>
      </c>
      <c r="X111" s="289">
        <v>3.1E-2</v>
      </c>
      <c r="Y111" s="289">
        <v>5.6000000000000001E-2</v>
      </c>
      <c r="Z111" s="289">
        <v>9.6000000000000002E-2</v>
      </c>
      <c r="AA111" s="103">
        <v>1.58</v>
      </c>
      <c r="AB111" s="102" t="s">
        <v>68</v>
      </c>
      <c r="AC111" s="292">
        <v>42418</v>
      </c>
      <c r="AD111" s="293"/>
      <c r="AF111" s="294">
        <f t="shared" si="4"/>
        <v>4.0049999999999999</v>
      </c>
    </row>
    <row r="112" spans="2:32" s="294" customFormat="1" ht="15" customHeight="1">
      <c r="B112" s="286" t="s">
        <v>151</v>
      </c>
      <c r="C112" s="287"/>
      <c r="D112" s="287"/>
      <c r="E112" s="287"/>
      <c r="F112" s="287"/>
      <c r="G112" s="287"/>
      <c r="H112" s="287"/>
      <c r="I112" s="288"/>
      <c r="J112" s="103">
        <v>0.02</v>
      </c>
      <c r="K112" s="103" t="s">
        <v>91</v>
      </c>
      <c r="L112" s="103">
        <v>0.49099999999999999</v>
      </c>
      <c r="M112" s="103">
        <v>0.51100000000000001</v>
      </c>
      <c r="N112" s="289">
        <v>1.3757000000000001E-3</v>
      </c>
      <c r="O112" s="289">
        <v>5.1923499999999997E-2</v>
      </c>
      <c r="P112" s="289">
        <v>0.2994</v>
      </c>
      <c r="Q112" s="103">
        <v>0.35270000000000001</v>
      </c>
      <c r="R112" s="289">
        <v>2.0999999999999999E-3</v>
      </c>
      <c r="S112" s="290" t="s">
        <v>128</v>
      </c>
      <c r="T112" s="290" t="s">
        <v>128</v>
      </c>
      <c r="U112" s="289" t="s">
        <v>128</v>
      </c>
      <c r="V112" s="291" t="s">
        <v>128</v>
      </c>
      <c r="W112" s="291" t="s">
        <v>128</v>
      </c>
      <c r="X112" s="290" t="s">
        <v>128</v>
      </c>
      <c r="Y112" s="289">
        <v>1.9146400000000001E-2</v>
      </c>
      <c r="Z112" s="289">
        <v>2.1000000000000001E-2</v>
      </c>
      <c r="AA112" s="103">
        <v>0.16</v>
      </c>
      <c r="AB112" s="102" t="s">
        <v>68</v>
      </c>
      <c r="AC112" s="292">
        <v>42255</v>
      </c>
      <c r="AD112" s="293"/>
      <c r="AF112" s="294">
        <f t="shared" si="4"/>
        <v>0.51100000000000001</v>
      </c>
    </row>
    <row r="113" spans="2:32" s="294" customFormat="1" ht="15" customHeight="1">
      <c r="B113" s="286" t="s">
        <v>151</v>
      </c>
      <c r="C113" s="287"/>
      <c r="D113" s="287"/>
      <c r="E113" s="287"/>
      <c r="F113" s="287"/>
      <c r="G113" s="287"/>
      <c r="H113" s="287"/>
      <c r="I113" s="288"/>
      <c r="J113" s="103">
        <v>0.11</v>
      </c>
      <c r="K113" s="103">
        <v>0.14000000000000001</v>
      </c>
      <c r="L113" s="103">
        <v>2.16</v>
      </c>
      <c r="M113" s="103">
        <v>2.41</v>
      </c>
      <c r="N113" s="289">
        <v>3.1E-2</v>
      </c>
      <c r="O113" s="289">
        <v>0.63300000000000001</v>
      </c>
      <c r="P113" s="289">
        <v>0.90500000000000003</v>
      </c>
      <c r="Q113" s="103">
        <v>1.569</v>
      </c>
      <c r="R113" s="289">
        <v>5.0000000000000001E-3</v>
      </c>
      <c r="S113" s="289">
        <v>1E-3</v>
      </c>
      <c r="T113" s="289">
        <v>1E-3</v>
      </c>
      <c r="U113" s="289">
        <v>1E-3</v>
      </c>
      <c r="V113" s="289">
        <v>1E-3</v>
      </c>
      <c r="W113" s="289">
        <v>6.0000000000000001E-3</v>
      </c>
      <c r="X113" s="289">
        <v>3.5000000000000003E-2</v>
      </c>
      <c r="Y113" s="289">
        <v>7.3999999999999996E-2</v>
      </c>
      <c r="Z113" s="289">
        <v>0.124</v>
      </c>
      <c r="AA113" s="103">
        <v>0.97</v>
      </c>
      <c r="AB113" s="102" t="s">
        <v>68</v>
      </c>
      <c r="AC113" s="292">
        <v>42060</v>
      </c>
      <c r="AD113" s="293"/>
      <c r="AF113" s="294">
        <f t="shared" si="4"/>
        <v>2.41</v>
      </c>
    </row>
    <row r="114" spans="2:32" s="294" customFormat="1" ht="15" customHeight="1">
      <c r="B114" s="286" t="s">
        <v>151</v>
      </c>
      <c r="C114" s="287"/>
      <c r="D114" s="287"/>
      <c r="E114" s="287"/>
      <c r="F114" s="287"/>
      <c r="G114" s="287"/>
      <c r="H114" s="287"/>
      <c r="I114" s="288"/>
      <c r="J114" s="103">
        <v>0.03</v>
      </c>
      <c r="K114" s="103">
        <v>0.14000000000000001</v>
      </c>
      <c r="L114" s="103">
        <v>1.8</v>
      </c>
      <c r="M114" s="103">
        <v>1.97</v>
      </c>
      <c r="N114" s="289">
        <v>1.4999999999999999E-2</v>
      </c>
      <c r="O114" s="289">
        <v>0.36599999999999999</v>
      </c>
      <c r="P114" s="289">
        <v>0.81200000000000006</v>
      </c>
      <c r="Q114" s="103">
        <v>1.19</v>
      </c>
      <c r="R114" s="289">
        <v>1E-3</v>
      </c>
      <c r="S114" s="289">
        <v>1E-3</v>
      </c>
      <c r="T114" s="290" t="s">
        <v>128</v>
      </c>
      <c r="U114" s="290" t="s">
        <v>128</v>
      </c>
      <c r="V114" s="289">
        <v>1E-3</v>
      </c>
      <c r="W114" s="289">
        <v>5.0000000000000001E-3</v>
      </c>
      <c r="X114" s="289">
        <v>2.1999999999999999E-2</v>
      </c>
      <c r="Y114" s="289">
        <v>5.0999999999999997E-2</v>
      </c>
      <c r="Z114" s="289">
        <v>8.1000000000000003E-2</v>
      </c>
      <c r="AA114" s="103">
        <v>0.85</v>
      </c>
      <c r="AB114" s="102" t="s">
        <v>68</v>
      </c>
      <c r="AC114" s="295">
        <v>41911</v>
      </c>
      <c r="AD114" s="293"/>
      <c r="AF114" s="294">
        <f t="shared" si="4"/>
        <v>1.97</v>
      </c>
    </row>
    <row r="115" spans="2:32" s="294" customFormat="1" ht="15" customHeight="1">
      <c r="B115" s="286" t="s">
        <v>151</v>
      </c>
      <c r="C115" s="297"/>
      <c r="D115" s="297"/>
      <c r="E115" s="297"/>
      <c r="F115" s="297"/>
      <c r="G115" s="297"/>
      <c r="H115" s="297"/>
      <c r="I115" s="298"/>
      <c r="J115" s="103">
        <v>0.02</v>
      </c>
      <c r="K115" s="103">
        <v>0.11</v>
      </c>
      <c r="L115" s="103">
        <v>0.78</v>
      </c>
      <c r="M115" s="103">
        <v>0.91</v>
      </c>
      <c r="N115" s="289">
        <v>0.01</v>
      </c>
      <c r="O115" s="289">
        <v>0.30499999999999999</v>
      </c>
      <c r="P115" s="289">
        <v>0.158</v>
      </c>
      <c r="Q115" s="289">
        <v>0.47299999999999998</v>
      </c>
      <c r="R115" s="289">
        <v>4.0000000000000001E-3</v>
      </c>
      <c r="S115" s="289">
        <v>1E-3</v>
      </c>
      <c r="T115" s="289">
        <v>1E-3</v>
      </c>
      <c r="U115" s="289">
        <v>1E-3</v>
      </c>
      <c r="V115" s="289" t="s">
        <v>128</v>
      </c>
      <c r="W115" s="289" t="s">
        <v>128</v>
      </c>
      <c r="X115" s="289">
        <v>2.1000000000000001E-2</v>
      </c>
      <c r="Y115" s="289">
        <v>4.1000000000000002E-2</v>
      </c>
      <c r="Z115" s="289">
        <v>6.9000000000000006E-2</v>
      </c>
      <c r="AA115" s="103">
        <v>0.99</v>
      </c>
      <c r="AB115" s="102" t="s">
        <v>67</v>
      </c>
      <c r="AC115" s="295">
        <v>41687</v>
      </c>
      <c r="AD115" s="299"/>
      <c r="AF115" s="294">
        <f t="shared" si="4"/>
        <v>0.91</v>
      </c>
    </row>
    <row r="116" spans="2:32" s="300" customFormat="1" ht="15" customHeight="1">
      <c r="B116" s="312" t="s">
        <v>101</v>
      </c>
      <c r="C116" s="297"/>
      <c r="D116" s="297"/>
      <c r="E116" s="297"/>
      <c r="F116" s="297"/>
      <c r="G116" s="297"/>
      <c r="H116" s="297"/>
      <c r="I116" s="298"/>
      <c r="J116" s="103">
        <v>0.03</v>
      </c>
      <c r="K116" s="103">
        <v>0.3</v>
      </c>
      <c r="L116" s="103">
        <v>2.2000000000000002</v>
      </c>
      <c r="M116" s="103">
        <v>2.5299999999999998</v>
      </c>
      <c r="N116" s="289">
        <v>3.7999999999999999E-2</v>
      </c>
      <c r="O116" s="289">
        <v>0.89500000000000002</v>
      </c>
      <c r="P116" s="289">
        <v>0.22500000000000001</v>
      </c>
      <c r="Q116" s="103">
        <v>1.1599999999999999</v>
      </c>
      <c r="R116" s="289">
        <v>4.0000000000000001E-3</v>
      </c>
      <c r="S116" s="289">
        <v>1E-3</v>
      </c>
      <c r="T116" s="290" t="s">
        <v>128</v>
      </c>
      <c r="U116" s="289">
        <v>1E-3</v>
      </c>
      <c r="V116" s="290"/>
      <c r="W116" s="290"/>
      <c r="X116" s="290"/>
      <c r="Y116" s="290"/>
      <c r="Z116" s="289">
        <v>6.0000000000000001E-3</v>
      </c>
      <c r="AA116" s="103">
        <v>1.58</v>
      </c>
      <c r="AB116" s="313" t="s">
        <v>69</v>
      </c>
      <c r="AC116" s="296">
        <v>41526</v>
      </c>
      <c r="AD116" s="299"/>
      <c r="AE116" s="294"/>
      <c r="AF116" s="294">
        <f t="shared" si="4"/>
        <v>2.5299999999999998</v>
      </c>
    </row>
    <row r="117" spans="2:32" s="10" customFormat="1" ht="15" customHeight="1">
      <c r="B117" s="87"/>
      <c r="C117" s="9"/>
      <c r="D117" s="9"/>
      <c r="E117" s="9"/>
      <c r="F117" s="9"/>
      <c r="G117" s="9"/>
      <c r="H117" s="9"/>
      <c r="I117" s="43"/>
      <c r="J117" s="80"/>
      <c r="K117" s="80"/>
      <c r="L117" s="80"/>
      <c r="M117" s="80"/>
      <c r="N117" s="96"/>
      <c r="O117" s="96"/>
      <c r="P117" s="96"/>
      <c r="Q117" s="80"/>
      <c r="R117" s="96"/>
      <c r="S117" s="96"/>
      <c r="T117" s="120"/>
      <c r="U117" s="96"/>
      <c r="V117" s="120"/>
      <c r="W117" s="120"/>
      <c r="X117" s="120"/>
      <c r="Y117" s="120"/>
      <c r="Z117" s="96"/>
      <c r="AA117" s="80"/>
      <c r="AB117" s="127"/>
      <c r="AC117" s="119"/>
      <c r="AD117" s="41"/>
      <c r="AE117" s="107" t="s">
        <v>158</v>
      </c>
      <c r="AF117" s="105">
        <f>AVERAGE(AF102:AF106)</f>
        <v>5.5179999999999989</v>
      </c>
    </row>
    <row r="118" spans="2:32" s="10" customFormat="1" ht="15" customHeight="1">
      <c r="B118" s="87"/>
      <c r="C118" s="9"/>
      <c r="D118" s="9"/>
      <c r="E118" s="9"/>
      <c r="F118" s="9"/>
      <c r="G118" s="9"/>
      <c r="H118" s="9"/>
      <c r="I118" s="43"/>
      <c r="J118" s="80"/>
      <c r="K118" s="80"/>
      <c r="L118" s="80"/>
      <c r="M118" s="80"/>
      <c r="N118" s="96"/>
      <c r="O118" s="96"/>
      <c r="P118" s="96"/>
      <c r="Q118" s="80"/>
      <c r="R118" s="96"/>
      <c r="S118" s="96"/>
      <c r="T118" s="120"/>
      <c r="U118" s="96"/>
      <c r="V118" s="120"/>
      <c r="W118" s="120"/>
      <c r="X118" s="120"/>
      <c r="Y118" s="120"/>
      <c r="Z118" s="96"/>
      <c r="AA118" s="80"/>
      <c r="AB118" s="127"/>
      <c r="AC118" s="119"/>
      <c r="AD118" s="41"/>
      <c r="AE118" s="106" t="s">
        <v>159</v>
      </c>
      <c r="AF118" s="34">
        <f>_xlfn.STDEV.S(AF102:AF106)</f>
        <v>0.59805518140051261</v>
      </c>
    </row>
    <row r="119" spans="2:32" s="10" customFormat="1" ht="15" customHeight="1">
      <c r="B119" s="40"/>
      <c r="C119" s="9"/>
      <c r="D119" s="9"/>
      <c r="E119" s="9"/>
      <c r="F119" s="9"/>
      <c r="G119" s="9"/>
      <c r="H119" s="9"/>
      <c r="I119" s="43"/>
      <c r="J119" s="79"/>
      <c r="K119" s="79"/>
      <c r="L119" s="79"/>
      <c r="M119" s="79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5"/>
      <c r="AB119" s="125"/>
      <c r="AC119" s="122"/>
      <c r="AD119" s="41"/>
      <c r="AF119" s="1"/>
    </row>
    <row r="120" spans="2:32" s="10" customFormat="1" ht="15" customHeight="1">
      <c r="B120" s="40" t="s">
        <v>102</v>
      </c>
      <c r="C120" s="9" t="s">
        <v>89</v>
      </c>
      <c r="D120" s="2"/>
      <c r="E120" s="2"/>
      <c r="F120" s="2"/>
      <c r="G120" s="2"/>
      <c r="H120" s="2"/>
      <c r="I120" s="74"/>
      <c r="J120" s="80">
        <v>9.8000000000000004E-2</v>
      </c>
      <c r="K120" s="80">
        <v>0.75900000000000001</v>
      </c>
      <c r="L120" s="80">
        <v>1.8</v>
      </c>
      <c r="M120" s="80">
        <v>2.66</v>
      </c>
      <c r="N120" s="96">
        <v>5.5999999999999999E-3</v>
      </c>
      <c r="O120" s="96">
        <v>0.107</v>
      </c>
      <c r="P120" s="96">
        <v>0.82699999999999996</v>
      </c>
      <c r="Q120" s="96">
        <v>0.94</v>
      </c>
      <c r="R120" s="96">
        <v>5.0000000000000001E-3</v>
      </c>
      <c r="S120" s="96">
        <v>1.1999999999999999E-3</v>
      </c>
      <c r="T120" s="96">
        <v>1E-3</v>
      </c>
      <c r="U120" s="96" t="s">
        <v>128</v>
      </c>
      <c r="V120" s="96" t="s">
        <v>128</v>
      </c>
      <c r="W120" s="96">
        <v>9.4999999999999998E-3</v>
      </c>
      <c r="X120" s="96">
        <v>9.4999999999999998E-3</v>
      </c>
      <c r="Y120" s="96">
        <v>6.3600000000000002E-3</v>
      </c>
      <c r="Z120" s="96">
        <v>3.3000000000000002E-2</v>
      </c>
      <c r="AA120" s="80">
        <v>1.35</v>
      </c>
      <c r="AB120" s="125" t="s">
        <v>69</v>
      </c>
      <c r="AC120" s="119">
        <v>44530</v>
      </c>
      <c r="AD120" s="42"/>
      <c r="AF120" s="1">
        <f t="shared" si="4"/>
        <v>2.66</v>
      </c>
    </row>
    <row r="121" spans="2:32" s="73" customFormat="1" ht="15" customHeight="1">
      <c r="B121" s="40" t="s">
        <v>102</v>
      </c>
      <c r="C121" s="9" t="s">
        <v>89</v>
      </c>
      <c r="D121" s="2"/>
      <c r="E121" s="2"/>
      <c r="F121" s="2"/>
      <c r="G121" s="2"/>
      <c r="H121" s="2"/>
      <c r="I121" s="74"/>
      <c r="J121" s="80">
        <v>0.247</v>
      </c>
      <c r="K121" s="80">
        <v>0.98399999999999999</v>
      </c>
      <c r="L121" s="80">
        <v>5.46</v>
      </c>
      <c r="M121" s="80">
        <v>6.69</v>
      </c>
      <c r="N121" s="96">
        <v>1.15E-2</v>
      </c>
      <c r="O121" s="96">
        <v>0.23599999999999999</v>
      </c>
      <c r="P121" s="80">
        <v>4.1399999999999997</v>
      </c>
      <c r="Q121" s="80">
        <v>4.3899999999999997</v>
      </c>
      <c r="R121" s="96">
        <v>8.0000000000000002E-3</v>
      </c>
      <c r="S121" s="96">
        <v>1.4E-3</v>
      </c>
      <c r="T121" s="96">
        <v>1.1000000000000001E-3</v>
      </c>
      <c r="U121" s="96" t="s">
        <v>128</v>
      </c>
      <c r="V121" s="96" t="s">
        <v>128</v>
      </c>
      <c r="W121" s="96">
        <v>6.7000000000000002E-3</v>
      </c>
      <c r="X121" s="96">
        <v>1.5599999999999999E-2</v>
      </c>
      <c r="Y121" s="96">
        <v>2.0799999999999999E-2</v>
      </c>
      <c r="Z121" s="96">
        <v>5.3999999999999999E-2</v>
      </c>
      <c r="AA121" s="80">
        <v>2.13</v>
      </c>
      <c r="AB121" s="86" t="s">
        <v>69</v>
      </c>
      <c r="AC121" s="95">
        <v>44162</v>
      </c>
      <c r="AD121" s="46"/>
      <c r="AF121" s="1">
        <f t="shared" si="4"/>
        <v>6.69</v>
      </c>
    </row>
    <row r="122" spans="2:32" s="73" customFormat="1" ht="15" customHeight="1">
      <c r="B122" s="40" t="s">
        <v>102</v>
      </c>
      <c r="C122" s="9" t="s">
        <v>89</v>
      </c>
      <c r="D122" s="2"/>
      <c r="E122" s="2"/>
      <c r="F122" s="2"/>
      <c r="G122" s="2"/>
      <c r="H122" s="2"/>
      <c r="I122" s="74"/>
      <c r="J122" s="80">
        <v>0.157</v>
      </c>
      <c r="K122" s="80">
        <v>1.24</v>
      </c>
      <c r="L122" s="80">
        <v>3.22</v>
      </c>
      <c r="M122" s="80">
        <v>4.62</v>
      </c>
      <c r="N122" s="96">
        <v>1.83E-2</v>
      </c>
      <c r="O122" s="96">
        <v>0.16700000000000001</v>
      </c>
      <c r="P122" s="80">
        <v>1.01</v>
      </c>
      <c r="Q122" s="80">
        <v>1.2</v>
      </c>
      <c r="R122" s="96">
        <v>6.0000000000000001E-3</v>
      </c>
      <c r="S122" s="96">
        <v>1.6000000000000001E-3</v>
      </c>
      <c r="T122" s="96" t="s">
        <v>128</v>
      </c>
      <c r="U122" s="96" t="s">
        <v>128</v>
      </c>
      <c r="V122" s="96">
        <v>2.0999999999999999E-3</v>
      </c>
      <c r="W122" s="96">
        <v>1.8499999999999999E-2</v>
      </c>
      <c r="X122" s="96">
        <v>2.18E-2</v>
      </c>
      <c r="Y122" s="96">
        <v>1.7999999999999999E-2</v>
      </c>
      <c r="Z122" s="96">
        <v>6.8000000000000005E-2</v>
      </c>
      <c r="AA122" s="80">
        <v>2.5499999999999998</v>
      </c>
      <c r="AB122" s="86" t="s">
        <v>69</v>
      </c>
      <c r="AC122" s="95">
        <v>44043</v>
      </c>
      <c r="AD122" s="46"/>
      <c r="AF122" s="1">
        <f t="shared" si="4"/>
        <v>4.62</v>
      </c>
    </row>
    <row r="123" spans="2:32" s="73" customFormat="1" ht="15" customHeight="1">
      <c r="B123" s="40" t="s">
        <v>102</v>
      </c>
      <c r="C123" s="9" t="s">
        <v>89</v>
      </c>
      <c r="D123" s="2"/>
      <c r="E123" s="2"/>
      <c r="F123" s="2"/>
      <c r="G123" s="2"/>
      <c r="H123" s="2"/>
      <c r="I123" s="74"/>
      <c r="J123" s="80">
        <v>0.251</v>
      </c>
      <c r="K123" s="80">
        <v>1.43</v>
      </c>
      <c r="L123" s="80">
        <v>3.09</v>
      </c>
      <c r="M123" s="80">
        <v>4.7699999999999996</v>
      </c>
      <c r="N123" s="96">
        <v>6.0000000000000001E-3</v>
      </c>
      <c r="O123" s="96">
        <v>0.26900000000000002</v>
      </c>
      <c r="P123" s="80">
        <v>1.3</v>
      </c>
      <c r="Q123" s="80">
        <v>1.58</v>
      </c>
      <c r="R123" s="96">
        <v>4.0000000000000001E-3</v>
      </c>
      <c r="S123" s="96" t="s">
        <v>128</v>
      </c>
      <c r="T123" s="96" t="s">
        <v>128</v>
      </c>
      <c r="U123" s="96" t="s">
        <v>128</v>
      </c>
      <c r="V123" s="96">
        <v>1.5E-3</v>
      </c>
      <c r="W123" s="96">
        <v>1.9E-2</v>
      </c>
      <c r="X123" s="96">
        <v>3.56E-2</v>
      </c>
      <c r="Y123" s="96">
        <v>2.3699999999999999E-2</v>
      </c>
      <c r="Z123" s="96">
        <v>8.4000000000000005E-2</v>
      </c>
      <c r="AA123" s="80">
        <v>2.1</v>
      </c>
      <c r="AB123" s="86" t="s">
        <v>69</v>
      </c>
      <c r="AC123" s="95">
        <v>43887</v>
      </c>
      <c r="AD123" s="46"/>
      <c r="AF123" s="1">
        <f t="shared" si="4"/>
        <v>4.7699999999999996</v>
      </c>
    </row>
    <row r="124" spans="2:32" ht="15" customHeight="1">
      <c r="B124" s="40" t="s">
        <v>102</v>
      </c>
      <c r="C124" s="9" t="s">
        <v>89</v>
      </c>
      <c r="D124" s="2"/>
      <c r="E124" s="2"/>
      <c r="F124" s="2"/>
      <c r="G124" s="2"/>
      <c r="H124" s="2"/>
      <c r="I124" s="74"/>
      <c r="J124" s="80">
        <v>0.23400000000000001</v>
      </c>
      <c r="K124" s="80">
        <v>1.41</v>
      </c>
      <c r="L124" s="80">
        <v>2.16</v>
      </c>
      <c r="M124" s="80">
        <v>3.8</v>
      </c>
      <c r="N124" s="96">
        <v>7.1999999999999998E-3</v>
      </c>
      <c r="O124" s="96">
        <v>0.17</v>
      </c>
      <c r="P124" s="96">
        <v>0.63800000000000001</v>
      </c>
      <c r="Q124" s="96">
        <v>0.81499999999999995</v>
      </c>
      <c r="R124" s="96">
        <v>5.0000000000000001E-3</v>
      </c>
      <c r="S124" s="96">
        <v>1E-3</v>
      </c>
      <c r="T124" s="96" t="s">
        <v>128</v>
      </c>
      <c r="U124" s="96" t="s">
        <v>128</v>
      </c>
      <c r="V124" s="96">
        <v>1.6999999999999999E-3</v>
      </c>
      <c r="W124" s="96">
        <v>1.55E-2</v>
      </c>
      <c r="X124" s="96">
        <v>2.9100000000000001E-2</v>
      </c>
      <c r="Y124" s="96">
        <v>1.83E-2</v>
      </c>
      <c r="Z124" s="96">
        <v>7.0999999999999994E-2</v>
      </c>
      <c r="AA124" s="80">
        <v>1.63</v>
      </c>
      <c r="AB124" s="86" t="s">
        <v>69</v>
      </c>
      <c r="AC124" s="95">
        <v>43742</v>
      </c>
      <c r="AD124" s="46"/>
      <c r="AF124" s="1">
        <f t="shared" si="4"/>
        <v>3.8</v>
      </c>
    </row>
    <row r="125" spans="2:32" ht="15" customHeight="1">
      <c r="B125" s="40" t="s">
        <v>102</v>
      </c>
      <c r="C125" s="9" t="s">
        <v>89</v>
      </c>
      <c r="D125" s="2"/>
      <c r="E125" s="2"/>
      <c r="F125" s="2"/>
      <c r="G125" s="2"/>
      <c r="H125" s="2"/>
      <c r="I125" s="74"/>
      <c r="J125" s="80">
        <v>0.17299999999999999</v>
      </c>
      <c r="K125" s="80">
        <v>1.67</v>
      </c>
      <c r="L125" s="80">
        <v>2.42</v>
      </c>
      <c r="M125" s="80">
        <v>4.26</v>
      </c>
      <c r="N125" s="96">
        <v>0.01</v>
      </c>
      <c r="O125" s="96">
        <v>0.20200000000000001</v>
      </c>
      <c r="P125" s="96">
        <v>0.90600000000000003</v>
      </c>
      <c r="Q125" s="80">
        <v>1.1200000000000001</v>
      </c>
      <c r="R125" s="96">
        <v>4.0000000000000001E-3</v>
      </c>
      <c r="S125" s="96">
        <v>1E-3</v>
      </c>
      <c r="T125" s="96">
        <v>5.0000000000000001E-4</v>
      </c>
      <c r="U125" s="96">
        <v>1E-3</v>
      </c>
      <c r="V125" s="96">
        <v>3.0000000000000001E-3</v>
      </c>
      <c r="W125" s="96">
        <v>3.6999999999999998E-2</v>
      </c>
      <c r="X125" s="96">
        <v>3.1E-2</v>
      </c>
      <c r="Y125" s="96">
        <v>1.2999999999999999E-2</v>
      </c>
      <c r="Z125" s="96">
        <v>9.0999999999999998E-2</v>
      </c>
      <c r="AA125" s="80">
        <v>2.1800000000000002</v>
      </c>
      <c r="AB125" s="86" t="s">
        <v>91</v>
      </c>
      <c r="AC125" s="95">
        <v>43532</v>
      </c>
      <c r="AD125" s="46"/>
      <c r="AF125" s="1">
        <f t="shared" si="4"/>
        <v>4.26</v>
      </c>
    </row>
    <row r="126" spans="2:32" ht="15" customHeight="1">
      <c r="B126" s="40" t="s">
        <v>152</v>
      </c>
      <c r="C126" s="2" t="s">
        <v>105</v>
      </c>
      <c r="D126" s="2"/>
      <c r="E126" s="2"/>
      <c r="F126" s="2"/>
      <c r="G126" s="2"/>
      <c r="H126" s="2"/>
      <c r="I126" s="74"/>
      <c r="J126" s="80">
        <v>0.314</v>
      </c>
      <c r="K126" s="80">
        <v>1.85</v>
      </c>
      <c r="L126" s="80">
        <v>0.99099999999999999</v>
      </c>
      <c r="M126" s="80">
        <v>3.15</v>
      </c>
      <c r="N126" s="96">
        <v>1.0999999999999999E-2</v>
      </c>
      <c r="O126" s="96">
        <v>0.11700000000000001</v>
      </c>
      <c r="P126" s="96">
        <v>6.7000000000000004E-2</v>
      </c>
      <c r="Q126" s="96">
        <v>0.19500000000000001</v>
      </c>
      <c r="R126" s="96">
        <v>7.0000000000000001E-3</v>
      </c>
      <c r="S126" s="96">
        <v>1E-3</v>
      </c>
      <c r="T126" s="96">
        <v>1E-3</v>
      </c>
      <c r="U126" s="96">
        <v>1E-3</v>
      </c>
      <c r="V126" s="96">
        <v>3.0000000000000001E-3</v>
      </c>
      <c r="W126" s="96">
        <v>3.5999999999999997E-2</v>
      </c>
      <c r="X126" s="96">
        <v>2.5000000000000001E-2</v>
      </c>
      <c r="Y126" s="96">
        <v>6.0000000000000001E-3</v>
      </c>
      <c r="Z126" s="96">
        <v>0.08</v>
      </c>
      <c r="AA126" s="80">
        <v>1.66</v>
      </c>
      <c r="AB126" s="86" t="s">
        <v>91</v>
      </c>
      <c r="AC126" s="95">
        <v>43420</v>
      </c>
      <c r="AD126" s="46"/>
      <c r="AF126" s="1">
        <f t="shared" si="4"/>
        <v>3.15</v>
      </c>
    </row>
    <row r="127" spans="2:32" s="294" customFormat="1" ht="15" customHeight="1">
      <c r="B127" s="286" t="s">
        <v>153</v>
      </c>
      <c r="C127" s="287" t="s">
        <v>105</v>
      </c>
      <c r="D127" s="287"/>
      <c r="E127" s="287"/>
      <c r="F127" s="287"/>
      <c r="G127" s="287"/>
      <c r="H127" s="287"/>
      <c r="I127" s="288"/>
      <c r="J127" s="103">
        <v>4.2000000000000003E-2</v>
      </c>
      <c r="K127" s="103">
        <v>0.45800000000000002</v>
      </c>
      <c r="L127" s="103">
        <v>0.45400000000000001</v>
      </c>
      <c r="M127" s="103">
        <v>0.95399999999999996</v>
      </c>
      <c r="N127" s="289">
        <v>2E-3</v>
      </c>
      <c r="O127" s="289">
        <v>0.26200000000000001</v>
      </c>
      <c r="P127" s="289">
        <v>0.1</v>
      </c>
      <c r="Q127" s="289">
        <v>0.36399999999999999</v>
      </c>
      <c r="R127" s="289">
        <v>4.0000000000000001E-3</v>
      </c>
      <c r="S127" s="289">
        <v>1E-3</v>
      </c>
      <c r="T127" s="290" t="s">
        <v>128</v>
      </c>
      <c r="U127" s="290" t="s">
        <v>128</v>
      </c>
      <c r="V127" s="290" t="s">
        <v>128</v>
      </c>
      <c r="W127" s="289">
        <v>4.0000000000000001E-3</v>
      </c>
      <c r="X127" s="289">
        <v>1.2E-2</v>
      </c>
      <c r="Y127" s="289">
        <v>5.0000000000000001E-3</v>
      </c>
      <c r="Z127" s="289">
        <v>2.5999999999999999E-2</v>
      </c>
      <c r="AA127" s="103">
        <v>0.46</v>
      </c>
      <c r="AB127" s="102" t="s">
        <v>132</v>
      </c>
      <c r="AC127" s="292">
        <v>43371</v>
      </c>
      <c r="AD127" s="293"/>
      <c r="AF127" s="294">
        <f t="shared" si="4"/>
        <v>0.95399999999999996</v>
      </c>
    </row>
    <row r="128" spans="2:32" s="294" customFormat="1" ht="15" customHeight="1">
      <c r="B128" s="286" t="s">
        <v>153</v>
      </c>
      <c r="C128" s="287" t="s">
        <v>105</v>
      </c>
      <c r="D128" s="287"/>
      <c r="E128" s="287"/>
      <c r="F128" s="287"/>
      <c r="G128" s="287"/>
      <c r="H128" s="287"/>
      <c r="I128" s="288"/>
      <c r="J128" s="103">
        <v>0.10299999999999999</v>
      </c>
      <c r="K128" s="103">
        <v>0.69699999999999995</v>
      </c>
      <c r="L128" s="103">
        <v>0.36399999999999999</v>
      </c>
      <c r="M128" s="103">
        <v>1.1599999999999999</v>
      </c>
      <c r="N128" s="289">
        <v>4.0000000000000001E-3</v>
      </c>
      <c r="O128" s="289">
        <v>0.23899999999999999</v>
      </c>
      <c r="P128" s="289">
        <v>1.2999999999999999E-2</v>
      </c>
      <c r="Q128" s="289">
        <v>0.25600000000000001</v>
      </c>
      <c r="R128" s="289">
        <v>5.0000000000000001E-3</v>
      </c>
      <c r="S128" s="289">
        <v>1E-3</v>
      </c>
      <c r="T128" s="289">
        <v>1E-3</v>
      </c>
      <c r="U128" s="289">
        <v>1E-3</v>
      </c>
      <c r="V128" s="289">
        <v>2E-3</v>
      </c>
      <c r="W128" s="289">
        <v>4.0000000000000001E-3</v>
      </c>
      <c r="X128" s="289">
        <v>5.0000000000000001E-3</v>
      </c>
      <c r="Y128" s="289">
        <v>2E-3</v>
      </c>
      <c r="Z128" s="289">
        <v>2.1000000000000001E-2</v>
      </c>
      <c r="AA128" s="103">
        <v>0.53</v>
      </c>
      <c r="AB128" s="102" t="s">
        <v>132</v>
      </c>
      <c r="AC128" s="292">
        <v>43006</v>
      </c>
      <c r="AD128" s="293"/>
      <c r="AF128" s="294">
        <f t="shared" si="4"/>
        <v>1.1599999999999999</v>
      </c>
    </row>
    <row r="129" spans="2:32" ht="15" customHeight="1">
      <c r="B129" s="40"/>
      <c r="C129" s="2"/>
      <c r="D129" s="2"/>
      <c r="E129" s="2"/>
      <c r="F129" s="2"/>
      <c r="G129" s="2"/>
      <c r="H129" s="2"/>
      <c r="I129" s="74"/>
      <c r="J129" s="80"/>
      <c r="K129" s="80"/>
      <c r="L129" s="80"/>
      <c r="M129" s="80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80"/>
      <c r="AB129" s="86"/>
      <c r="AC129" s="95"/>
      <c r="AD129" s="46"/>
      <c r="AE129" s="107" t="s">
        <v>158</v>
      </c>
      <c r="AF129" s="105">
        <f>AVERAGE(AF120:AF126)</f>
        <v>4.2785714285714294</v>
      </c>
    </row>
    <row r="130" spans="2:32" ht="15" customHeight="1">
      <c r="B130" s="40"/>
      <c r="C130" s="2"/>
      <c r="D130" s="2"/>
      <c r="E130" s="2"/>
      <c r="F130" s="2"/>
      <c r="G130" s="2"/>
      <c r="H130" s="2"/>
      <c r="I130" s="74"/>
      <c r="J130" s="80"/>
      <c r="K130" s="80"/>
      <c r="L130" s="80"/>
      <c r="M130" s="80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80"/>
      <c r="AB130" s="86"/>
      <c r="AC130" s="95"/>
      <c r="AD130" s="46"/>
      <c r="AE130" s="106" t="s">
        <v>159</v>
      </c>
      <c r="AF130" s="34">
        <f>_xlfn.STDEV.S(AF120:AF126)</f>
        <v>1.3099545611894123</v>
      </c>
    </row>
    <row r="131" spans="2:32" s="73" customFormat="1" ht="15" customHeight="1">
      <c r="B131" s="40"/>
      <c r="C131" s="9"/>
      <c r="D131" s="9"/>
      <c r="E131" s="9"/>
      <c r="F131" s="9"/>
      <c r="G131" s="9"/>
      <c r="H131" s="9"/>
      <c r="I131" s="43"/>
      <c r="J131" s="79"/>
      <c r="K131" s="79"/>
      <c r="L131" s="79"/>
      <c r="M131" s="79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5"/>
      <c r="AB131" s="125"/>
      <c r="AC131" s="122"/>
      <c r="AD131" s="38"/>
      <c r="AF131" s="1"/>
    </row>
    <row r="132" spans="2:32" s="73" customFormat="1" ht="15" customHeight="1">
      <c r="B132" s="40" t="s">
        <v>102</v>
      </c>
      <c r="C132" s="9" t="s">
        <v>106</v>
      </c>
      <c r="D132" s="9"/>
      <c r="E132" s="9"/>
      <c r="F132" s="9"/>
      <c r="G132" s="9"/>
      <c r="H132" s="9"/>
      <c r="I132" s="43"/>
      <c r="J132" s="80">
        <v>7.0000000000000007E-2</v>
      </c>
      <c r="K132" s="80">
        <v>0.27600000000000002</v>
      </c>
      <c r="L132" s="80">
        <v>3.2000000000000001E-2</v>
      </c>
      <c r="M132" s="80">
        <v>0.378</v>
      </c>
      <c r="N132" s="96">
        <v>2.0999999999999999E-3</v>
      </c>
      <c r="O132" s="96">
        <v>3.8999999999999998E-3</v>
      </c>
      <c r="P132" s="96">
        <v>1E-3</v>
      </c>
      <c r="Q132" s="96">
        <v>7.0000000000000001E-3</v>
      </c>
      <c r="R132" s="96">
        <v>1E-3</v>
      </c>
      <c r="S132" s="96" t="s">
        <v>128</v>
      </c>
      <c r="T132" s="96" t="s">
        <v>128</v>
      </c>
      <c r="U132" s="96" t="s">
        <v>128</v>
      </c>
      <c r="V132" s="96" t="s">
        <v>128</v>
      </c>
      <c r="W132" s="96" t="s">
        <v>128</v>
      </c>
      <c r="X132" s="96" t="s">
        <v>128</v>
      </c>
      <c r="Y132" s="96" t="s">
        <v>128</v>
      </c>
      <c r="Z132" s="96" t="s">
        <v>130</v>
      </c>
      <c r="AA132" s="80">
        <v>0.17</v>
      </c>
      <c r="AB132" s="125" t="s">
        <v>69</v>
      </c>
      <c r="AC132" s="119">
        <v>44530</v>
      </c>
      <c r="AD132" s="38"/>
      <c r="AF132" s="1">
        <f t="shared" si="4"/>
        <v>0.378</v>
      </c>
    </row>
    <row r="133" spans="2:32" s="73" customFormat="1" ht="15" customHeight="1">
      <c r="B133" s="40" t="s">
        <v>102</v>
      </c>
      <c r="C133" s="9" t="s">
        <v>106</v>
      </c>
      <c r="D133" s="9"/>
      <c r="E133" s="9"/>
      <c r="F133" s="9"/>
      <c r="G133" s="9"/>
      <c r="H133" s="9"/>
      <c r="I133" s="43"/>
      <c r="J133" s="80">
        <v>0.28399999999999997</v>
      </c>
      <c r="K133" s="80">
        <v>0.503</v>
      </c>
      <c r="L133" s="80">
        <v>0.104</v>
      </c>
      <c r="M133" s="80">
        <v>0.89100000000000001</v>
      </c>
      <c r="N133" s="96">
        <v>1.9E-3</v>
      </c>
      <c r="O133" s="96">
        <v>1.04E-2</v>
      </c>
      <c r="P133" s="96">
        <v>5.5999999999999999E-3</v>
      </c>
      <c r="Q133" s="96">
        <v>1.7899999999999999E-2</v>
      </c>
      <c r="R133" s="96">
        <v>2E-3</v>
      </c>
      <c r="S133" s="96" t="s">
        <v>128</v>
      </c>
      <c r="T133" s="96" t="s">
        <v>128</v>
      </c>
      <c r="U133" s="96" t="s">
        <v>128</v>
      </c>
      <c r="V133" s="96" t="s">
        <v>128</v>
      </c>
      <c r="W133" s="96" t="s">
        <v>128</v>
      </c>
      <c r="X133" s="96" t="s">
        <v>128</v>
      </c>
      <c r="Y133" s="96" t="s">
        <v>128</v>
      </c>
      <c r="Z133" s="96" t="s">
        <v>130</v>
      </c>
      <c r="AA133" s="80">
        <v>0.45</v>
      </c>
      <c r="AB133" s="86" t="s">
        <v>69</v>
      </c>
      <c r="AC133" s="95">
        <v>44162</v>
      </c>
      <c r="AD133" s="38"/>
      <c r="AF133" s="1">
        <f t="shared" si="4"/>
        <v>0.89100000000000001</v>
      </c>
    </row>
    <row r="134" spans="2:32" s="73" customFormat="1" ht="15" customHeight="1">
      <c r="B134" s="40" t="s">
        <v>102</v>
      </c>
      <c r="C134" s="9" t="s">
        <v>106</v>
      </c>
      <c r="D134" s="9"/>
      <c r="E134" s="9"/>
      <c r="F134" s="9"/>
      <c r="G134" s="9"/>
      <c r="H134" s="9"/>
      <c r="I134" s="43"/>
      <c r="J134" s="80">
        <v>0.17599999999999999</v>
      </c>
      <c r="K134" s="80">
        <v>0.311</v>
      </c>
      <c r="L134" s="80">
        <v>4.4999999999999998E-2</v>
      </c>
      <c r="M134" s="80">
        <v>0.53200000000000003</v>
      </c>
      <c r="N134" s="96">
        <v>1.1999999999999999E-3</v>
      </c>
      <c r="O134" s="96">
        <v>6.1000000000000004E-3</v>
      </c>
      <c r="P134" s="96">
        <v>5.9999999999999995E-4</v>
      </c>
      <c r="Q134" s="96">
        <v>7.9000000000000008E-3</v>
      </c>
      <c r="R134" s="96">
        <v>4.0000000000000001E-3</v>
      </c>
      <c r="S134" s="120" t="s">
        <v>128</v>
      </c>
      <c r="T134" s="120" t="s">
        <v>128</v>
      </c>
      <c r="U134" s="120" t="s">
        <v>128</v>
      </c>
      <c r="V134" s="120" t="s">
        <v>128</v>
      </c>
      <c r="W134" s="120" t="s">
        <v>128</v>
      </c>
      <c r="X134" s="120" t="s">
        <v>128</v>
      </c>
      <c r="Y134" s="120" t="s">
        <v>128</v>
      </c>
      <c r="Z134" s="96" t="s">
        <v>130</v>
      </c>
      <c r="AA134" s="80">
        <v>0.35</v>
      </c>
      <c r="AB134" s="86" t="s">
        <v>69</v>
      </c>
      <c r="AC134" s="95">
        <v>43742</v>
      </c>
      <c r="AD134" s="38"/>
      <c r="AF134" s="1">
        <f t="shared" si="4"/>
        <v>0.53200000000000003</v>
      </c>
    </row>
    <row r="135" spans="2:32" s="73" customFormat="1" ht="15" customHeight="1">
      <c r="B135" s="40" t="s">
        <v>102</v>
      </c>
      <c r="C135" s="9" t="s">
        <v>106</v>
      </c>
      <c r="D135" s="9"/>
      <c r="E135" s="9"/>
      <c r="F135" s="9"/>
      <c r="G135" s="9"/>
      <c r="H135" s="9"/>
      <c r="I135" s="43"/>
      <c r="J135" s="80">
        <v>0.13200000000000001</v>
      </c>
      <c r="K135" s="80">
        <v>0.23499999999999999</v>
      </c>
      <c r="L135" s="80">
        <v>5.6000000000000001E-2</v>
      </c>
      <c r="M135" s="80">
        <v>0.42299999999999999</v>
      </c>
      <c r="N135" s="96">
        <v>1E-3</v>
      </c>
      <c r="O135" s="96">
        <v>2.7E-2</v>
      </c>
      <c r="P135" s="96">
        <v>3.0000000000000001E-3</v>
      </c>
      <c r="Q135" s="96">
        <v>3.1E-2</v>
      </c>
      <c r="R135" s="96">
        <v>1E-3</v>
      </c>
      <c r="S135" s="120" t="s">
        <v>128</v>
      </c>
      <c r="T135" s="120" t="s">
        <v>128</v>
      </c>
      <c r="U135" s="120" t="s">
        <v>128</v>
      </c>
      <c r="V135" s="80" t="s">
        <v>128</v>
      </c>
      <c r="W135" s="120" t="s">
        <v>128</v>
      </c>
      <c r="X135" s="120" t="s">
        <v>128</v>
      </c>
      <c r="Y135" s="80" t="s">
        <v>128</v>
      </c>
      <c r="Z135" s="120" t="s">
        <v>130</v>
      </c>
      <c r="AA135" s="80">
        <v>0.33</v>
      </c>
      <c r="AB135" s="86" t="s">
        <v>91</v>
      </c>
      <c r="AC135" s="122">
        <v>43532</v>
      </c>
      <c r="AD135" s="38"/>
      <c r="AF135" s="1">
        <f t="shared" si="4"/>
        <v>0.42299999999999999</v>
      </c>
    </row>
    <row r="136" spans="2:32" s="73" customFormat="1" ht="15" customHeight="1">
      <c r="B136" s="40"/>
      <c r="C136" s="9"/>
      <c r="D136" s="9"/>
      <c r="E136" s="9"/>
      <c r="F136" s="9"/>
      <c r="G136" s="9"/>
      <c r="H136" s="9"/>
      <c r="I136" s="43"/>
      <c r="J136" s="80"/>
      <c r="K136" s="80"/>
      <c r="L136" s="80"/>
      <c r="M136" s="80"/>
      <c r="N136" s="96"/>
      <c r="O136" s="96"/>
      <c r="P136" s="96"/>
      <c r="Q136" s="96"/>
      <c r="R136" s="96"/>
      <c r="S136" s="120"/>
      <c r="T136" s="120"/>
      <c r="U136" s="120"/>
      <c r="V136" s="80"/>
      <c r="W136" s="120"/>
      <c r="X136" s="120"/>
      <c r="Y136" s="80"/>
      <c r="Z136" s="120"/>
      <c r="AA136" s="80"/>
      <c r="AB136" s="86"/>
      <c r="AC136" s="122"/>
      <c r="AD136" s="38"/>
      <c r="AE136" s="107" t="s">
        <v>158</v>
      </c>
      <c r="AF136" s="105">
        <f>AVERAGE(AF132:AF135)</f>
        <v>0.55600000000000005</v>
      </c>
    </row>
    <row r="137" spans="2:32" s="73" customFormat="1" ht="15" customHeight="1">
      <c r="B137" s="40"/>
      <c r="C137" s="9"/>
      <c r="D137" s="9"/>
      <c r="E137" s="9"/>
      <c r="F137" s="9"/>
      <c r="G137" s="9"/>
      <c r="H137" s="9"/>
      <c r="I137" s="43"/>
      <c r="J137" s="80"/>
      <c r="K137" s="80"/>
      <c r="L137" s="80"/>
      <c r="M137" s="80"/>
      <c r="N137" s="96"/>
      <c r="O137" s="96"/>
      <c r="P137" s="96"/>
      <c r="Q137" s="96"/>
      <c r="R137" s="96"/>
      <c r="S137" s="120"/>
      <c r="T137" s="120"/>
      <c r="U137" s="120"/>
      <c r="V137" s="80"/>
      <c r="W137" s="120"/>
      <c r="X137" s="120"/>
      <c r="Y137" s="80"/>
      <c r="Z137" s="120"/>
      <c r="AA137" s="80"/>
      <c r="AB137" s="86"/>
      <c r="AC137" s="122"/>
      <c r="AD137" s="38"/>
      <c r="AE137" s="106" t="s">
        <v>159</v>
      </c>
      <c r="AF137" s="34">
        <f>_xlfn.STDEV.S(AF132:AF135)</f>
        <v>0.2325037634104013</v>
      </c>
    </row>
    <row r="138" spans="2:32" s="73" customFormat="1" ht="15" customHeight="1">
      <c r="B138" s="40"/>
      <c r="C138" s="9"/>
      <c r="D138" s="9"/>
      <c r="E138" s="9"/>
      <c r="F138" s="9"/>
      <c r="G138" s="9"/>
      <c r="H138" s="9"/>
      <c r="I138" s="43"/>
      <c r="J138" s="79"/>
      <c r="K138" s="79"/>
      <c r="L138" s="79"/>
      <c r="M138" s="79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5"/>
      <c r="AB138" s="125"/>
      <c r="AC138" s="122"/>
      <c r="AD138" s="38"/>
      <c r="AF138" s="1"/>
    </row>
    <row r="139" spans="2:32" s="73" customFormat="1" ht="15" customHeight="1">
      <c r="B139" s="40" t="s">
        <v>102</v>
      </c>
      <c r="C139" s="9" t="s">
        <v>107</v>
      </c>
      <c r="D139" s="9"/>
      <c r="E139" s="9"/>
      <c r="F139" s="9"/>
      <c r="G139" s="9"/>
      <c r="H139" s="9"/>
      <c r="I139" s="43"/>
      <c r="J139" s="80">
        <v>8.3000000000000004E-2</v>
      </c>
      <c r="K139" s="80">
        <v>0.27500000000000002</v>
      </c>
      <c r="L139" s="80">
        <v>3.4000000000000002E-2</v>
      </c>
      <c r="M139" s="80">
        <v>0.39200000000000002</v>
      </c>
      <c r="N139" s="96">
        <v>1.1999999999999999E-3</v>
      </c>
      <c r="O139" s="96">
        <v>2.3999999999999998E-3</v>
      </c>
      <c r="P139" s="96" t="s">
        <v>128</v>
      </c>
      <c r="Q139" s="96">
        <v>3.0000000000000001E-3</v>
      </c>
      <c r="R139" s="96">
        <v>2E-3</v>
      </c>
      <c r="S139" s="96" t="s">
        <v>128</v>
      </c>
      <c r="T139" s="96" t="s">
        <v>128</v>
      </c>
      <c r="U139" s="96" t="s">
        <v>128</v>
      </c>
      <c r="V139" s="96" t="s">
        <v>128</v>
      </c>
      <c r="W139" s="96" t="s">
        <v>128</v>
      </c>
      <c r="X139" s="96" t="s">
        <v>128</v>
      </c>
      <c r="Y139" s="96" t="s">
        <v>128</v>
      </c>
      <c r="Z139" s="96" t="s">
        <v>130</v>
      </c>
      <c r="AA139" s="80">
        <v>0.17</v>
      </c>
      <c r="AB139" s="125" t="s">
        <v>69</v>
      </c>
      <c r="AC139" s="119">
        <v>44530</v>
      </c>
      <c r="AD139" s="46"/>
      <c r="AF139" s="1">
        <f t="shared" si="4"/>
        <v>0.39200000000000002</v>
      </c>
    </row>
    <row r="140" spans="2:32" s="73" customFormat="1" ht="15" customHeight="1">
      <c r="B140" s="40" t="s">
        <v>102</v>
      </c>
      <c r="C140" s="9" t="s">
        <v>107</v>
      </c>
      <c r="D140" s="9"/>
      <c r="E140" s="9"/>
      <c r="F140" s="9"/>
      <c r="G140" s="9"/>
      <c r="H140" s="9"/>
      <c r="I140" s="43"/>
      <c r="J140" s="80">
        <v>0.24199999999999999</v>
      </c>
      <c r="K140" s="80">
        <v>0.32700000000000001</v>
      </c>
      <c r="L140" s="80">
        <v>3.4000000000000002E-2</v>
      </c>
      <c r="M140" s="80">
        <v>0.60299999999999998</v>
      </c>
      <c r="N140" s="96">
        <v>2.0999999999999999E-3</v>
      </c>
      <c r="O140" s="96">
        <v>2.5999999999999999E-3</v>
      </c>
      <c r="P140" s="96">
        <v>1.2999999999999999E-3</v>
      </c>
      <c r="Q140" s="96">
        <v>6.0000000000000001E-3</v>
      </c>
      <c r="R140" s="96">
        <v>2E-3</v>
      </c>
      <c r="S140" s="96" t="s">
        <v>128</v>
      </c>
      <c r="T140" s="96" t="s">
        <v>128</v>
      </c>
      <c r="U140" s="96" t="s">
        <v>128</v>
      </c>
      <c r="V140" s="96" t="s">
        <v>128</v>
      </c>
      <c r="W140" s="96" t="s">
        <v>128</v>
      </c>
      <c r="X140" s="96" t="s">
        <v>128</v>
      </c>
      <c r="Y140" s="96" t="s">
        <v>128</v>
      </c>
      <c r="Z140" s="96" t="s">
        <v>130</v>
      </c>
      <c r="AA140" s="80">
        <v>0.25</v>
      </c>
      <c r="AB140" s="86" t="s">
        <v>69</v>
      </c>
      <c r="AC140" s="95">
        <v>44162</v>
      </c>
      <c r="AD140" s="46"/>
      <c r="AF140" s="1">
        <f t="shared" si="4"/>
        <v>0.60299999999999998</v>
      </c>
    </row>
    <row r="141" spans="2:32" s="73" customFormat="1" ht="15" customHeight="1">
      <c r="B141" s="40" t="s">
        <v>102</v>
      </c>
      <c r="C141" s="9" t="s">
        <v>107</v>
      </c>
      <c r="D141" s="9"/>
      <c r="E141" s="9"/>
      <c r="F141" s="9"/>
      <c r="G141" s="9"/>
      <c r="H141" s="9"/>
      <c r="I141" s="43"/>
      <c r="J141" s="80">
        <v>0.18099999999999999</v>
      </c>
      <c r="K141" s="80">
        <v>0.29099999999999998</v>
      </c>
      <c r="L141" s="80">
        <v>2.1000000000000001E-2</v>
      </c>
      <c r="M141" s="80">
        <v>0.49299999999999999</v>
      </c>
      <c r="N141" s="96" t="s">
        <v>128</v>
      </c>
      <c r="O141" s="96">
        <v>4.3E-3</v>
      </c>
      <c r="P141" s="96">
        <v>1.1999999999999999E-3</v>
      </c>
      <c r="Q141" s="96">
        <v>5.0000000000000001E-3</v>
      </c>
      <c r="R141" s="96">
        <v>1E-3</v>
      </c>
      <c r="S141" s="96" t="s">
        <v>128</v>
      </c>
      <c r="T141" s="96" t="s">
        <v>128</v>
      </c>
      <c r="U141" s="96" t="s">
        <v>128</v>
      </c>
      <c r="V141" s="96" t="s">
        <v>128</v>
      </c>
      <c r="W141" s="96" t="s">
        <v>128</v>
      </c>
      <c r="X141" s="96" t="s">
        <v>128</v>
      </c>
      <c r="Y141" s="96" t="s">
        <v>128</v>
      </c>
      <c r="Z141" s="96" t="s">
        <v>130</v>
      </c>
      <c r="AA141" s="80">
        <v>0.28999999999999998</v>
      </c>
      <c r="AB141" s="86" t="s">
        <v>69</v>
      </c>
      <c r="AC141" s="95">
        <v>43887</v>
      </c>
      <c r="AD141" s="46"/>
      <c r="AF141" s="1">
        <f t="shared" si="4"/>
        <v>0.49299999999999999</v>
      </c>
    </row>
    <row r="142" spans="2:32" s="73" customFormat="1" ht="15" customHeight="1">
      <c r="B142" s="40" t="s">
        <v>102</v>
      </c>
      <c r="C142" s="9" t="s">
        <v>107</v>
      </c>
      <c r="D142" s="9"/>
      <c r="E142" s="9"/>
      <c r="F142" s="9"/>
      <c r="G142" s="9"/>
      <c r="H142" s="9"/>
      <c r="I142" s="43"/>
      <c r="J142" s="80">
        <v>0.35099999999999998</v>
      </c>
      <c r="K142" s="80">
        <v>0.23100000000000001</v>
      </c>
      <c r="L142" s="80">
        <v>0.05</v>
      </c>
      <c r="M142" s="80">
        <v>0.63200000000000001</v>
      </c>
      <c r="N142" s="96">
        <v>1.6000000000000001E-3</v>
      </c>
      <c r="O142" s="96">
        <v>5.8999999999999999E-3</v>
      </c>
      <c r="P142" s="96">
        <v>1.2999999999999999E-3</v>
      </c>
      <c r="Q142" s="96">
        <v>8.8000000000000005E-3</v>
      </c>
      <c r="R142" s="96">
        <v>1E-3</v>
      </c>
      <c r="S142" s="120" t="s">
        <v>128</v>
      </c>
      <c r="T142" s="120" t="s">
        <v>128</v>
      </c>
      <c r="U142" s="120" t="s">
        <v>128</v>
      </c>
      <c r="V142" s="120" t="s">
        <v>128</v>
      </c>
      <c r="W142" s="120" t="s">
        <v>128</v>
      </c>
      <c r="X142" s="120" t="s">
        <v>128</v>
      </c>
      <c r="Y142" s="120" t="s">
        <v>128</v>
      </c>
      <c r="Z142" s="96" t="s">
        <v>130</v>
      </c>
      <c r="AA142" s="80">
        <v>0.24</v>
      </c>
      <c r="AB142" s="86" t="s">
        <v>69</v>
      </c>
      <c r="AC142" s="95">
        <v>43742</v>
      </c>
      <c r="AD142" s="38"/>
      <c r="AF142" s="1">
        <f t="shared" si="4"/>
        <v>0.63200000000000001</v>
      </c>
    </row>
    <row r="143" spans="2:32" s="73" customFormat="1" ht="15" customHeight="1">
      <c r="B143" s="40"/>
      <c r="C143" s="9"/>
      <c r="D143" s="9"/>
      <c r="E143" s="9"/>
      <c r="F143" s="9"/>
      <c r="G143" s="9"/>
      <c r="H143" s="9"/>
      <c r="I143" s="43"/>
      <c r="J143" s="80"/>
      <c r="K143" s="80"/>
      <c r="L143" s="80"/>
      <c r="M143" s="80"/>
      <c r="N143" s="96"/>
      <c r="O143" s="96"/>
      <c r="P143" s="96"/>
      <c r="Q143" s="96"/>
      <c r="R143" s="96"/>
      <c r="S143" s="120"/>
      <c r="T143" s="120"/>
      <c r="U143" s="120"/>
      <c r="V143" s="120"/>
      <c r="W143" s="120"/>
      <c r="X143" s="120"/>
      <c r="Y143" s="120"/>
      <c r="Z143" s="96"/>
      <c r="AA143" s="80"/>
      <c r="AB143" s="86"/>
      <c r="AC143" s="95"/>
      <c r="AD143" s="38"/>
      <c r="AE143" s="107" t="s">
        <v>158</v>
      </c>
      <c r="AF143" s="105">
        <f>AVERAGE(AF139:AF142)</f>
        <v>0.53</v>
      </c>
    </row>
    <row r="144" spans="2:32" s="73" customFormat="1" ht="15" customHeight="1">
      <c r="B144" s="40"/>
      <c r="C144" s="9"/>
      <c r="D144" s="9"/>
      <c r="E144" s="9"/>
      <c r="F144" s="9"/>
      <c r="G144" s="9"/>
      <c r="H144" s="9"/>
      <c r="I144" s="43"/>
      <c r="J144" s="80"/>
      <c r="K144" s="80"/>
      <c r="L144" s="80"/>
      <c r="M144" s="80"/>
      <c r="N144" s="96"/>
      <c r="O144" s="96"/>
      <c r="P144" s="96"/>
      <c r="Q144" s="96"/>
      <c r="R144" s="96"/>
      <c r="S144" s="120"/>
      <c r="T144" s="120"/>
      <c r="U144" s="120"/>
      <c r="V144" s="120"/>
      <c r="W144" s="120"/>
      <c r="X144" s="120"/>
      <c r="Y144" s="120"/>
      <c r="Z144" s="96"/>
      <c r="AA144" s="80"/>
      <c r="AB144" s="86"/>
      <c r="AC144" s="95"/>
      <c r="AD144" s="38"/>
      <c r="AE144" s="106" t="s">
        <v>159</v>
      </c>
      <c r="AF144" s="34">
        <f>_xlfn.STDEV.S(AF139:AF142)</f>
        <v>0.10976641866557639</v>
      </c>
    </row>
    <row r="145" spans="2:32" s="73" customFormat="1" ht="15" customHeight="1">
      <c r="B145" s="40"/>
      <c r="C145" s="9"/>
      <c r="D145" s="9"/>
      <c r="E145" s="9"/>
      <c r="F145" s="9"/>
      <c r="G145" s="9"/>
      <c r="H145" s="9"/>
      <c r="I145" s="43"/>
      <c r="J145" s="79"/>
      <c r="K145" s="79"/>
      <c r="L145" s="79"/>
      <c r="M145" s="79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5"/>
      <c r="AB145" s="125"/>
      <c r="AC145" s="122"/>
      <c r="AD145" s="38"/>
      <c r="AF145" s="1"/>
    </row>
    <row r="146" spans="2:32" s="73" customFormat="1" ht="15" customHeight="1">
      <c r="B146" s="40" t="s">
        <v>102</v>
      </c>
      <c r="C146" s="9" t="s">
        <v>108</v>
      </c>
      <c r="D146" s="9"/>
      <c r="E146" s="9"/>
      <c r="F146" s="9"/>
      <c r="G146" s="9"/>
      <c r="H146" s="9"/>
      <c r="I146" s="43"/>
      <c r="J146" s="80">
        <v>0.13600000000000001</v>
      </c>
      <c r="K146" s="80">
        <v>0.45600000000000002</v>
      </c>
      <c r="L146" s="80">
        <v>3.2000000000000001E-2</v>
      </c>
      <c r="M146" s="80">
        <v>0.624</v>
      </c>
      <c r="N146" s="96">
        <v>1.1999999999999999E-3</v>
      </c>
      <c r="O146" s="96">
        <v>1.2999999999999999E-3</v>
      </c>
      <c r="P146" s="96" t="s">
        <v>128</v>
      </c>
      <c r="Q146" s="96" t="s">
        <v>131</v>
      </c>
      <c r="R146" s="96">
        <v>1E-3</v>
      </c>
      <c r="S146" s="96" t="s">
        <v>128</v>
      </c>
      <c r="T146" s="96" t="s">
        <v>128</v>
      </c>
      <c r="U146" s="96" t="s">
        <v>128</v>
      </c>
      <c r="V146" s="96" t="s">
        <v>128</v>
      </c>
      <c r="W146" s="96" t="s">
        <v>128</v>
      </c>
      <c r="X146" s="96" t="s">
        <v>128</v>
      </c>
      <c r="Y146" s="96" t="s">
        <v>128</v>
      </c>
      <c r="Z146" s="96" t="s">
        <v>130</v>
      </c>
      <c r="AA146" s="80">
        <v>0.32</v>
      </c>
      <c r="AB146" s="86" t="s">
        <v>69</v>
      </c>
      <c r="AC146" s="95">
        <v>44162</v>
      </c>
      <c r="AD146" s="38"/>
      <c r="AF146" s="1">
        <f t="shared" si="4"/>
        <v>0.624</v>
      </c>
    </row>
    <row r="147" spans="2:32" s="10" customFormat="1" ht="15" customHeight="1">
      <c r="B147" s="40" t="s">
        <v>102</v>
      </c>
      <c r="C147" s="9" t="s">
        <v>108</v>
      </c>
      <c r="D147" s="9"/>
      <c r="E147" s="9"/>
      <c r="F147" s="9"/>
      <c r="G147" s="9"/>
      <c r="H147" s="9"/>
      <c r="I147" s="43"/>
      <c r="J147" s="80">
        <v>0.34399999999999997</v>
      </c>
      <c r="K147" s="80">
        <v>0.41199999999999998</v>
      </c>
      <c r="L147" s="80">
        <v>6.3E-2</v>
      </c>
      <c r="M147" s="80">
        <v>0.81</v>
      </c>
      <c r="N147" s="96" t="s">
        <v>128</v>
      </c>
      <c r="O147" s="96">
        <v>1.04E-2</v>
      </c>
      <c r="P147" s="96">
        <v>2E-3</v>
      </c>
      <c r="Q147" s="96">
        <v>1.2E-2</v>
      </c>
      <c r="R147" s="96">
        <v>1E-3</v>
      </c>
      <c r="S147" s="96" t="s">
        <v>128</v>
      </c>
      <c r="T147" s="96">
        <v>1.1999999999999999E-3</v>
      </c>
      <c r="U147" s="96" t="s">
        <v>128</v>
      </c>
      <c r="V147" s="96" t="s">
        <v>128</v>
      </c>
      <c r="W147" s="96" t="s">
        <v>128</v>
      </c>
      <c r="X147" s="96" t="s">
        <v>128</v>
      </c>
      <c r="Y147" s="96" t="s">
        <v>128</v>
      </c>
      <c r="Z147" s="96" t="s">
        <v>130</v>
      </c>
      <c r="AA147" s="80">
        <v>0.4</v>
      </c>
      <c r="AB147" s="86" t="s">
        <v>69</v>
      </c>
      <c r="AC147" s="95">
        <v>43810</v>
      </c>
      <c r="AD147" s="41"/>
      <c r="AF147" s="1">
        <f t="shared" si="4"/>
        <v>0.81</v>
      </c>
    </row>
    <row r="148" spans="2:32" s="10" customFormat="1" ht="15" customHeight="1">
      <c r="B148" s="40" t="s">
        <v>102</v>
      </c>
      <c r="C148" s="9" t="s">
        <v>108</v>
      </c>
      <c r="D148" s="9"/>
      <c r="E148" s="9"/>
      <c r="F148" s="9"/>
      <c r="G148" s="9"/>
      <c r="H148" s="9"/>
      <c r="I148" s="43"/>
      <c r="J148" s="80">
        <v>0.13300000000000001</v>
      </c>
      <c r="K148" s="80">
        <v>0.25700000000000001</v>
      </c>
      <c r="L148" s="80">
        <v>3.5999999999999997E-2</v>
      </c>
      <c r="M148" s="80">
        <v>0.42599999999999999</v>
      </c>
      <c r="N148" s="96">
        <v>1E-3</v>
      </c>
      <c r="O148" s="96">
        <v>1.7000000000000001E-2</v>
      </c>
      <c r="P148" s="96">
        <v>2E-3</v>
      </c>
      <c r="Q148" s="96">
        <v>0.02</v>
      </c>
      <c r="R148" s="96">
        <v>1E-3</v>
      </c>
      <c r="S148" s="120" t="s">
        <v>128</v>
      </c>
      <c r="T148" s="120" t="s">
        <v>128</v>
      </c>
      <c r="U148" s="120" t="s">
        <v>128</v>
      </c>
      <c r="V148" s="80" t="s">
        <v>128</v>
      </c>
      <c r="W148" s="120" t="s">
        <v>128</v>
      </c>
      <c r="X148" s="120" t="s">
        <v>128</v>
      </c>
      <c r="Y148" s="80" t="s">
        <v>128</v>
      </c>
      <c r="Z148" s="120" t="s">
        <v>130</v>
      </c>
      <c r="AA148" s="80">
        <v>0.32</v>
      </c>
      <c r="AB148" s="86" t="s">
        <v>91</v>
      </c>
      <c r="AC148" s="122">
        <v>43532</v>
      </c>
      <c r="AD148" s="41"/>
      <c r="AF148" s="1">
        <f t="shared" si="4"/>
        <v>0.42599999999999999</v>
      </c>
    </row>
    <row r="149" spans="2:32" s="10" customFormat="1" ht="15" customHeight="1">
      <c r="B149" s="40"/>
      <c r="C149" s="9"/>
      <c r="D149" s="9"/>
      <c r="E149" s="9"/>
      <c r="F149" s="9"/>
      <c r="G149" s="9"/>
      <c r="H149" s="9"/>
      <c r="I149" s="43"/>
      <c r="J149" s="80"/>
      <c r="K149" s="80"/>
      <c r="L149" s="80"/>
      <c r="M149" s="80"/>
      <c r="N149" s="96"/>
      <c r="O149" s="96"/>
      <c r="P149" s="96"/>
      <c r="Q149" s="96"/>
      <c r="R149" s="96"/>
      <c r="S149" s="120"/>
      <c r="T149" s="120"/>
      <c r="U149" s="120"/>
      <c r="V149" s="80"/>
      <c r="W149" s="120"/>
      <c r="X149" s="120"/>
      <c r="Y149" s="80"/>
      <c r="Z149" s="120"/>
      <c r="AA149" s="80"/>
      <c r="AB149" s="86"/>
      <c r="AC149" s="122"/>
      <c r="AD149" s="41"/>
      <c r="AE149" s="107" t="s">
        <v>158</v>
      </c>
      <c r="AF149" s="105">
        <f>AVERAGE(AF146:AF148)</f>
        <v>0.62</v>
      </c>
    </row>
    <row r="150" spans="2:32" s="10" customFormat="1" ht="15" customHeight="1">
      <c r="B150" s="40"/>
      <c r="C150" s="9"/>
      <c r="D150" s="9"/>
      <c r="E150" s="9"/>
      <c r="F150" s="9"/>
      <c r="G150" s="9"/>
      <c r="H150" s="9"/>
      <c r="I150" s="43"/>
      <c r="J150" s="80"/>
      <c r="K150" s="80"/>
      <c r="L150" s="80"/>
      <c r="M150" s="80"/>
      <c r="N150" s="96"/>
      <c r="O150" s="96"/>
      <c r="P150" s="96"/>
      <c r="Q150" s="96"/>
      <c r="R150" s="96"/>
      <c r="S150" s="120"/>
      <c r="T150" s="120"/>
      <c r="U150" s="120"/>
      <c r="V150" s="80"/>
      <c r="W150" s="120"/>
      <c r="X150" s="120"/>
      <c r="Y150" s="80"/>
      <c r="Z150" s="120"/>
      <c r="AA150" s="80"/>
      <c r="AB150" s="86"/>
      <c r="AC150" s="122"/>
      <c r="AD150" s="41"/>
      <c r="AE150" s="106" t="s">
        <v>159</v>
      </c>
      <c r="AF150" s="34">
        <f>_xlfn.STDEV.S(AF146:AF148)</f>
        <v>0.19203124745728209</v>
      </c>
    </row>
    <row r="151" spans="2:32" s="10" customFormat="1" ht="15" customHeight="1">
      <c r="B151" s="40"/>
      <c r="C151" s="9"/>
      <c r="D151" s="9"/>
      <c r="E151" s="9"/>
      <c r="F151" s="9"/>
      <c r="G151" s="9"/>
      <c r="H151" s="9"/>
      <c r="I151" s="43"/>
      <c r="J151" s="79"/>
      <c r="K151" s="79"/>
      <c r="L151" s="79"/>
      <c r="M151" s="79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5"/>
      <c r="AB151" s="125"/>
      <c r="AC151" s="122"/>
      <c r="AD151" s="41"/>
      <c r="AF151" s="1"/>
    </row>
    <row r="152" spans="2:32" s="10" customFormat="1" ht="15" customHeight="1">
      <c r="B152" s="40" t="s">
        <v>102</v>
      </c>
      <c r="C152" s="128" t="s">
        <v>173</v>
      </c>
      <c r="D152" s="9"/>
      <c r="E152" s="9"/>
      <c r="F152" s="9"/>
      <c r="G152" s="9"/>
      <c r="H152" s="9"/>
      <c r="I152" s="43"/>
      <c r="J152" s="80">
        <v>0.11600000000000001</v>
      </c>
      <c r="K152" s="80">
        <v>0.85799999999999998</v>
      </c>
      <c r="L152" s="80">
        <v>0.38800000000000001</v>
      </c>
      <c r="M152" s="80">
        <v>1.37</v>
      </c>
      <c r="N152" s="96">
        <v>9.4000000000000004E-3</v>
      </c>
      <c r="O152" s="96">
        <v>3.8899999999999997E-2</v>
      </c>
      <c r="P152" s="96" t="s">
        <v>138</v>
      </c>
      <c r="Q152" s="96">
        <v>4.8000000000000001E-2</v>
      </c>
      <c r="R152" s="96">
        <v>1.4999999999999999E-2</v>
      </c>
      <c r="S152" s="96">
        <v>2E-3</v>
      </c>
      <c r="T152" s="96" t="s">
        <v>128</v>
      </c>
      <c r="U152" s="96" t="s">
        <v>128</v>
      </c>
      <c r="V152" s="96">
        <v>1.8100000000000002E-2</v>
      </c>
      <c r="W152" s="96">
        <v>5.8500000000000003E-2</v>
      </c>
      <c r="X152" s="96">
        <v>2.9399999999999999E-2</v>
      </c>
      <c r="Y152" s="96">
        <v>7.4700000000000001E-3</v>
      </c>
      <c r="Z152" s="96">
        <v>0.13</v>
      </c>
      <c r="AA152" s="80">
        <v>0.69</v>
      </c>
      <c r="AB152" s="125" t="s">
        <v>69</v>
      </c>
      <c r="AC152" s="119">
        <v>44530</v>
      </c>
      <c r="AD152" s="41"/>
      <c r="AF152" s="1">
        <f t="shared" si="4"/>
        <v>1.37</v>
      </c>
    </row>
    <row r="153" spans="2:32" s="10" customFormat="1" ht="15" customHeight="1">
      <c r="B153" s="40" t="s">
        <v>102</v>
      </c>
      <c r="C153" s="9" t="s">
        <v>109</v>
      </c>
      <c r="D153" s="9"/>
      <c r="E153" s="9"/>
      <c r="F153" s="9"/>
      <c r="G153" s="9"/>
      <c r="H153" s="9"/>
      <c r="I153" s="43"/>
      <c r="J153" s="80">
        <v>0.104</v>
      </c>
      <c r="K153" s="80">
        <v>2.97</v>
      </c>
      <c r="L153" s="80">
        <v>1.05</v>
      </c>
      <c r="M153" s="80">
        <v>4.12</v>
      </c>
      <c r="N153" s="96">
        <v>1.3299999999999999E-2</v>
      </c>
      <c r="O153" s="96">
        <v>4.9700000000000001E-2</v>
      </c>
      <c r="P153" s="96">
        <v>1.8499999999999999E-2</v>
      </c>
      <c r="Q153" s="96">
        <v>8.1500000000000003E-2</v>
      </c>
      <c r="R153" s="96">
        <v>1.0999999999999999E-2</v>
      </c>
      <c r="S153" s="96">
        <v>3.0000000000000001E-3</v>
      </c>
      <c r="T153" s="96">
        <v>2.2000000000000001E-3</v>
      </c>
      <c r="U153" s="96">
        <v>1.5900000000000001E-2</v>
      </c>
      <c r="V153" s="96">
        <v>0.151</v>
      </c>
      <c r="W153" s="96">
        <v>0.23499999999999999</v>
      </c>
      <c r="X153" s="96">
        <v>6.2E-2</v>
      </c>
      <c r="Y153" s="96">
        <v>4.3E-3</v>
      </c>
      <c r="Z153" s="96">
        <v>0.48399999999999999</v>
      </c>
      <c r="AA153" s="80">
        <v>1.56</v>
      </c>
      <c r="AB153" s="86" t="s">
        <v>69</v>
      </c>
      <c r="AC153" s="95">
        <v>44043</v>
      </c>
      <c r="AD153" s="41"/>
      <c r="AF153" s="1">
        <f t="shared" si="4"/>
        <v>4.12</v>
      </c>
    </row>
    <row r="154" spans="2:32" s="10" customFormat="1" ht="15" customHeight="1">
      <c r="B154" s="40" t="s">
        <v>102</v>
      </c>
      <c r="C154" s="9" t="s">
        <v>109</v>
      </c>
      <c r="D154" s="9"/>
      <c r="E154" s="9"/>
      <c r="F154" s="9"/>
      <c r="G154" s="9"/>
      <c r="H154" s="9"/>
      <c r="I154" s="43"/>
      <c r="J154" s="80">
        <v>0.20599999999999999</v>
      </c>
      <c r="K154" s="80">
        <v>2.66</v>
      </c>
      <c r="L154" s="80">
        <v>2.25</v>
      </c>
      <c r="M154" s="80">
        <v>5.12</v>
      </c>
      <c r="N154" s="96">
        <v>1.35E-2</v>
      </c>
      <c r="O154" s="96">
        <v>3.2500000000000001E-2</v>
      </c>
      <c r="P154" s="96">
        <v>1.4500000000000001E-2</v>
      </c>
      <c r="Q154" s="96">
        <v>6.0499999999999998E-2</v>
      </c>
      <c r="R154" s="96">
        <v>2E-3</v>
      </c>
      <c r="S154" s="96" t="s">
        <v>128</v>
      </c>
      <c r="T154" s="96" t="s">
        <v>128</v>
      </c>
      <c r="U154" s="96" t="s">
        <v>128</v>
      </c>
      <c r="V154" s="96" t="s">
        <v>128</v>
      </c>
      <c r="W154" s="96" t="s">
        <v>128</v>
      </c>
      <c r="X154" s="96" t="s">
        <v>128</v>
      </c>
      <c r="Y154" s="96" t="s">
        <v>128</v>
      </c>
      <c r="Z154" s="96">
        <v>2E-3</v>
      </c>
      <c r="AA154" s="80">
        <v>0.59</v>
      </c>
      <c r="AB154" s="86" t="s">
        <v>69</v>
      </c>
      <c r="AC154" s="95">
        <v>43887</v>
      </c>
      <c r="AD154" s="41"/>
      <c r="AF154" s="1">
        <f t="shared" si="4"/>
        <v>5.12</v>
      </c>
    </row>
    <row r="155" spans="2:32" s="10" customFormat="1" ht="15" customHeight="1">
      <c r="B155" s="40" t="s">
        <v>102</v>
      </c>
      <c r="C155" s="9" t="s">
        <v>111</v>
      </c>
      <c r="D155" s="9"/>
      <c r="E155" s="9"/>
      <c r="F155" s="9"/>
      <c r="G155" s="9"/>
      <c r="H155" s="9"/>
      <c r="I155" s="43"/>
      <c r="J155" s="80">
        <v>0.11600000000000001</v>
      </c>
      <c r="K155" s="80">
        <v>1.33</v>
      </c>
      <c r="L155" s="80">
        <v>0.69099999999999995</v>
      </c>
      <c r="M155" s="80">
        <v>2.14</v>
      </c>
      <c r="N155" s="96">
        <v>4.1000000000000002E-2</v>
      </c>
      <c r="O155" s="96">
        <v>4.2000000000000003E-2</v>
      </c>
      <c r="P155" s="96">
        <v>7.0000000000000001E-3</v>
      </c>
      <c r="Q155" s="96">
        <v>0.09</v>
      </c>
      <c r="R155" s="96">
        <v>6.0000000000000001E-3</v>
      </c>
      <c r="S155" s="96">
        <v>1E-3</v>
      </c>
      <c r="T155" s="96">
        <v>1E-3</v>
      </c>
      <c r="U155" s="96">
        <v>7.0000000000000001E-3</v>
      </c>
      <c r="V155" s="96">
        <v>2.1999999999999999E-2</v>
      </c>
      <c r="W155" s="96">
        <v>0.154</v>
      </c>
      <c r="X155" s="96">
        <v>5.1999999999999998E-2</v>
      </c>
      <c r="Y155" s="96">
        <v>1.6E-2</v>
      </c>
      <c r="Z155" s="96">
        <v>0.25900000000000001</v>
      </c>
      <c r="AA155" s="80">
        <v>1.1299999999999999</v>
      </c>
      <c r="AB155" s="86" t="s">
        <v>91</v>
      </c>
      <c r="AC155" s="122">
        <v>43532</v>
      </c>
      <c r="AD155" s="41"/>
      <c r="AF155" s="1">
        <f t="shared" si="4"/>
        <v>2.14</v>
      </c>
    </row>
    <row r="156" spans="2:32" s="10" customFormat="1" ht="15" customHeight="1">
      <c r="B156" s="40"/>
      <c r="C156" s="9"/>
      <c r="D156" s="9"/>
      <c r="E156" s="9"/>
      <c r="F156" s="9"/>
      <c r="G156" s="9"/>
      <c r="H156" s="9"/>
      <c r="I156" s="43"/>
      <c r="J156" s="80"/>
      <c r="K156" s="80"/>
      <c r="L156" s="80"/>
      <c r="M156" s="80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80"/>
      <c r="AB156" s="86"/>
      <c r="AC156" s="122"/>
      <c r="AD156" s="41"/>
      <c r="AE156" s="107" t="s">
        <v>158</v>
      </c>
      <c r="AF156" s="105">
        <f>AVERAGE(AF152:AF155)</f>
        <v>3.1875</v>
      </c>
    </row>
    <row r="157" spans="2:32" s="10" customFormat="1" ht="15" customHeight="1">
      <c r="B157" s="40"/>
      <c r="C157" s="9"/>
      <c r="D157" s="9"/>
      <c r="E157" s="9"/>
      <c r="F157" s="9"/>
      <c r="G157" s="9"/>
      <c r="H157" s="9"/>
      <c r="I157" s="43"/>
      <c r="J157" s="80"/>
      <c r="K157" s="80"/>
      <c r="L157" s="80"/>
      <c r="M157" s="80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80"/>
      <c r="AB157" s="86"/>
      <c r="AC157" s="122"/>
      <c r="AD157" s="41"/>
      <c r="AE157" s="106" t="s">
        <v>159</v>
      </c>
      <c r="AF157" s="34">
        <f>_xlfn.STDEV.S(AF152:AF155)</f>
        <v>1.7325006012504969</v>
      </c>
    </row>
    <row r="158" spans="2:32" s="10" customFormat="1" ht="15" customHeight="1">
      <c r="B158" s="40"/>
      <c r="C158" s="9"/>
      <c r="D158" s="9"/>
      <c r="E158" s="9"/>
      <c r="F158" s="9"/>
      <c r="G158" s="9"/>
      <c r="H158" s="9"/>
      <c r="I158" s="43"/>
      <c r="J158" s="79"/>
      <c r="K158" s="79"/>
      <c r="L158" s="79"/>
      <c r="M158" s="79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5"/>
      <c r="AB158" s="125"/>
      <c r="AC158" s="122"/>
      <c r="AD158" s="41"/>
      <c r="AF158" s="1"/>
    </row>
    <row r="159" spans="2:32" s="10" customFormat="1" ht="15" customHeight="1">
      <c r="B159" s="40" t="s">
        <v>102</v>
      </c>
      <c r="C159" s="9" t="s">
        <v>112</v>
      </c>
      <c r="D159" s="9"/>
      <c r="E159" s="9"/>
      <c r="F159" s="9"/>
      <c r="G159" s="9"/>
      <c r="H159" s="9"/>
      <c r="I159" s="43"/>
      <c r="J159" s="80">
        <v>0.33100000000000002</v>
      </c>
      <c r="K159" s="80">
        <v>4.51</v>
      </c>
      <c r="L159" s="80">
        <v>2.68</v>
      </c>
      <c r="M159" s="80">
        <v>7.52</v>
      </c>
      <c r="N159" s="96">
        <v>0.01</v>
      </c>
      <c r="O159" s="96">
        <v>1.7000000000000001E-2</v>
      </c>
      <c r="P159" s="96">
        <v>0.03</v>
      </c>
      <c r="Q159" s="96">
        <v>5.7000000000000002E-2</v>
      </c>
      <c r="R159" s="96">
        <v>1E-3</v>
      </c>
      <c r="S159" s="120" t="s">
        <v>128</v>
      </c>
      <c r="T159" s="120" t="s">
        <v>128</v>
      </c>
      <c r="U159" s="120" t="s">
        <v>128</v>
      </c>
      <c r="V159" s="120" t="s">
        <v>128</v>
      </c>
      <c r="W159" s="96">
        <v>1.5E-3</v>
      </c>
      <c r="X159" s="80" t="s">
        <v>128</v>
      </c>
      <c r="Y159" s="80" t="s">
        <v>128</v>
      </c>
      <c r="Z159" s="120" t="s">
        <v>130</v>
      </c>
      <c r="AA159" s="80">
        <v>1.26</v>
      </c>
      <c r="AB159" s="86" t="s">
        <v>91</v>
      </c>
      <c r="AC159" s="122">
        <v>43532</v>
      </c>
      <c r="AD159" s="41"/>
      <c r="AF159" s="1">
        <f t="shared" si="4"/>
        <v>7.52</v>
      </c>
    </row>
    <row r="160" spans="2:32" s="10" customFormat="1" ht="15" customHeight="1">
      <c r="B160" s="40"/>
      <c r="C160" s="9"/>
      <c r="D160" s="9"/>
      <c r="E160" s="9"/>
      <c r="F160" s="9"/>
      <c r="G160" s="9"/>
      <c r="H160" s="9"/>
      <c r="I160" s="43"/>
      <c r="J160" s="79"/>
      <c r="K160" s="79"/>
      <c r="L160" s="79"/>
      <c r="M160" s="79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5"/>
      <c r="AB160" s="125"/>
      <c r="AC160" s="122"/>
      <c r="AD160" s="41"/>
      <c r="AF160" s="1"/>
    </row>
    <row r="161" spans="2:32" s="10" customFormat="1" ht="15" customHeight="1">
      <c r="B161" s="421" t="s">
        <v>283</v>
      </c>
      <c r="C161" s="422" t="s">
        <v>232</v>
      </c>
      <c r="D161" s="530"/>
      <c r="E161" s="530"/>
      <c r="F161" s="530"/>
      <c r="G161" s="530"/>
      <c r="H161" s="530"/>
      <c r="I161" s="531"/>
      <c r="J161" s="428">
        <v>0.1</v>
      </c>
      <c r="K161" s="428">
        <v>0.47</v>
      </c>
      <c r="L161" s="428">
        <v>0.52</v>
      </c>
      <c r="M161" s="428">
        <v>1.0900000000000001</v>
      </c>
      <c r="N161" s="428">
        <v>6.0999999999999999E-2</v>
      </c>
      <c r="O161" s="428">
        <v>3.6999999999999998E-2</v>
      </c>
      <c r="P161" s="428">
        <v>0.26900000000000002</v>
      </c>
      <c r="Q161" s="428">
        <v>0.36699999999999999</v>
      </c>
      <c r="R161" s="428">
        <v>4.0000000000000001E-3</v>
      </c>
      <c r="S161" s="428" t="s">
        <v>128</v>
      </c>
      <c r="T161" s="428" t="s">
        <v>128</v>
      </c>
      <c r="U161" s="428" t="s">
        <v>128</v>
      </c>
      <c r="V161" s="428" t="s">
        <v>128</v>
      </c>
      <c r="W161" s="428">
        <v>3.0000000000000001E-3</v>
      </c>
      <c r="X161" s="428">
        <v>2E-3</v>
      </c>
      <c r="Y161" s="428">
        <v>2E-3</v>
      </c>
      <c r="Z161" s="428">
        <v>1.0999999999999999E-2</v>
      </c>
      <c r="AA161" s="428">
        <v>0.72</v>
      </c>
      <c r="AB161" s="429" t="s">
        <v>69</v>
      </c>
      <c r="AC161" s="430">
        <v>44707</v>
      </c>
      <c r="AD161" s="41"/>
      <c r="AF161" s="1"/>
    </row>
    <row r="162" spans="2:32" s="10" customFormat="1" ht="15" customHeight="1">
      <c r="B162" s="40" t="s">
        <v>113</v>
      </c>
      <c r="C162" s="9" t="s">
        <v>89</v>
      </c>
      <c r="D162" s="9"/>
      <c r="E162" s="9"/>
      <c r="F162" s="9"/>
      <c r="G162" s="9"/>
      <c r="H162" s="9"/>
      <c r="I162" s="43"/>
      <c r="J162" s="80">
        <v>0.09</v>
      </c>
      <c r="K162" s="80">
        <v>0.41499999999999998</v>
      </c>
      <c r="L162" s="80">
        <v>1</v>
      </c>
      <c r="M162" s="80">
        <v>1.51</v>
      </c>
      <c r="N162" s="96">
        <v>6.8099999999999994E-2</v>
      </c>
      <c r="O162" s="96">
        <v>4.6899999999999997E-2</v>
      </c>
      <c r="P162" s="96">
        <v>0.33400000000000002</v>
      </c>
      <c r="Q162" s="96">
        <v>0.44900000000000001</v>
      </c>
      <c r="R162" s="96">
        <v>5.0000000000000001E-3</v>
      </c>
      <c r="S162" s="96">
        <v>1.1999999999999999E-3</v>
      </c>
      <c r="T162" s="96" t="s">
        <v>128</v>
      </c>
      <c r="U162" s="96" t="s">
        <v>128</v>
      </c>
      <c r="V162" s="96" t="s">
        <v>128</v>
      </c>
      <c r="W162" s="96">
        <v>5.8999999999999999E-3</v>
      </c>
      <c r="X162" s="96">
        <v>3.5000000000000001E-3</v>
      </c>
      <c r="Y162" s="96">
        <v>4.4000000000000003E-3</v>
      </c>
      <c r="Z162" s="96">
        <v>0.02</v>
      </c>
      <c r="AA162" s="80">
        <v>1.37</v>
      </c>
      <c r="AB162" s="125" t="s">
        <v>69</v>
      </c>
      <c r="AC162" s="119">
        <v>44530</v>
      </c>
      <c r="AD162" s="41"/>
    </row>
    <row r="163" spans="2:32" s="10" customFormat="1" ht="15" customHeight="1">
      <c r="B163" s="40" t="s">
        <v>113</v>
      </c>
      <c r="C163" s="9" t="s">
        <v>89</v>
      </c>
      <c r="D163" s="9"/>
      <c r="E163" s="9"/>
      <c r="F163" s="9"/>
      <c r="G163" s="9"/>
      <c r="H163" s="9"/>
      <c r="I163" s="43"/>
      <c r="J163" s="80">
        <v>0.14199999999999999</v>
      </c>
      <c r="K163" s="80">
        <v>0.73599999999999999</v>
      </c>
      <c r="L163" s="80">
        <v>0.79400000000000004</v>
      </c>
      <c r="M163" s="80">
        <v>1.67</v>
      </c>
      <c r="N163" s="96">
        <v>9.8400000000000001E-2</v>
      </c>
      <c r="O163" s="96">
        <v>6.8500000000000005E-2</v>
      </c>
      <c r="P163" s="96">
        <v>0.33400000000000002</v>
      </c>
      <c r="Q163" s="96">
        <v>0.501</v>
      </c>
      <c r="R163" s="96">
        <v>2E-3</v>
      </c>
      <c r="S163" s="96" t="s">
        <v>128</v>
      </c>
      <c r="T163" s="96" t="s">
        <v>128</v>
      </c>
      <c r="U163" s="96" t="s">
        <v>128</v>
      </c>
      <c r="V163" s="96">
        <v>1.1000000000000001E-3</v>
      </c>
      <c r="W163" s="96">
        <v>7.6400000000000001E-3</v>
      </c>
      <c r="X163" s="96">
        <v>3.5799999999999998E-3</v>
      </c>
      <c r="Y163" s="96">
        <v>3.48E-3</v>
      </c>
      <c r="Z163" s="96">
        <v>1.7999999999999999E-2</v>
      </c>
      <c r="AA163" s="80">
        <v>0.92</v>
      </c>
      <c r="AB163" s="86" t="s">
        <v>69</v>
      </c>
      <c r="AC163" s="95">
        <v>43887</v>
      </c>
      <c r="AD163" s="41"/>
      <c r="AF163" s="1">
        <f>IF(ISTEXT(M163)=TRUE,RIGHT(M163,LEN(M163)-1),M163)</f>
        <v>1.67</v>
      </c>
    </row>
    <row r="164" spans="2:32" s="10" customFormat="1" ht="15" customHeight="1">
      <c r="B164" s="40"/>
      <c r="C164" s="9"/>
      <c r="D164" s="9"/>
      <c r="E164" s="9"/>
      <c r="F164" s="9"/>
      <c r="G164" s="9"/>
      <c r="H164" s="9"/>
      <c r="I164" s="43"/>
      <c r="J164" s="79"/>
      <c r="K164" s="79"/>
      <c r="L164" s="79"/>
      <c r="M164" s="79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5"/>
      <c r="AB164" s="125"/>
      <c r="AC164" s="122"/>
      <c r="AD164" s="41"/>
      <c r="AF164" s="1"/>
    </row>
    <row r="165" spans="2:32" s="10" customFormat="1" ht="15" customHeight="1">
      <c r="B165" s="40" t="s">
        <v>113</v>
      </c>
      <c r="C165" s="128" t="s">
        <v>115</v>
      </c>
      <c r="D165" s="9"/>
      <c r="E165" s="9"/>
      <c r="F165" s="9"/>
      <c r="G165" s="9"/>
      <c r="H165" s="9"/>
      <c r="I165" s="43"/>
      <c r="J165" s="80">
        <v>0.11700000000000001</v>
      </c>
      <c r="K165" s="80">
        <v>1.78</v>
      </c>
      <c r="L165" s="80">
        <v>2.57</v>
      </c>
      <c r="M165" s="80">
        <v>4.47</v>
      </c>
      <c r="N165" s="96">
        <v>1.6799999999999999E-2</v>
      </c>
      <c r="O165" s="96">
        <v>0.28599999999999998</v>
      </c>
      <c r="P165" s="96">
        <v>0.28299999999999997</v>
      </c>
      <c r="Q165" s="96">
        <v>0.58599999999999997</v>
      </c>
      <c r="R165" s="96">
        <v>3.0000000000000001E-3</v>
      </c>
      <c r="S165" s="96">
        <v>1E-3</v>
      </c>
      <c r="T165" s="96">
        <v>1.4E-3</v>
      </c>
      <c r="U165" s="96" t="s">
        <v>128</v>
      </c>
      <c r="V165" s="96">
        <v>1.8800000000000001E-2</v>
      </c>
      <c r="W165" s="96">
        <v>0.30299999999999999</v>
      </c>
      <c r="X165" s="96">
        <v>6.9699999999999998E-2</v>
      </c>
      <c r="Y165" s="96">
        <v>1.35E-2</v>
      </c>
      <c r="Z165" s="96">
        <v>0.41099999999999998</v>
      </c>
      <c r="AA165" s="80">
        <v>1.79</v>
      </c>
      <c r="AB165" s="125" t="s">
        <v>69</v>
      </c>
      <c r="AC165" s="119">
        <v>44530</v>
      </c>
      <c r="AD165" s="41"/>
      <c r="AF165" s="1">
        <f t="shared" si="4"/>
        <v>4.47</v>
      </c>
    </row>
    <row r="166" spans="2:32" s="10" customFormat="1" ht="15" customHeight="1">
      <c r="B166" s="40" t="s">
        <v>113</v>
      </c>
      <c r="C166" s="128" t="s">
        <v>115</v>
      </c>
      <c r="D166" s="9"/>
      <c r="E166" s="9"/>
      <c r="F166" s="9"/>
      <c r="G166" s="9"/>
      <c r="H166" s="9"/>
      <c r="I166" s="43"/>
      <c r="J166" s="80">
        <v>0.114</v>
      </c>
      <c r="K166" s="80">
        <v>1.64</v>
      </c>
      <c r="L166" s="80">
        <v>1.57</v>
      </c>
      <c r="M166" s="80">
        <v>3.32</v>
      </c>
      <c r="N166" s="96">
        <v>1.7999999999999999E-2</v>
      </c>
      <c r="O166" s="96">
        <v>0.25900000000000001</v>
      </c>
      <c r="P166" s="96">
        <v>0.16700000000000001</v>
      </c>
      <c r="Q166" s="96">
        <v>0.44400000000000001</v>
      </c>
      <c r="R166" s="96">
        <v>1E-3</v>
      </c>
      <c r="S166" s="96" t="s">
        <v>128</v>
      </c>
      <c r="T166" s="96">
        <v>1E-3</v>
      </c>
      <c r="U166" s="96">
        <v>1.2999999999999999E-3</v>
      </c>
      <c r="V166" s="96">
        <v>4.4699999999999997E-2</v>
      </c>
      <c r="W166" s="96">
        <v>0.20399999999999999</v>
      </c>
      <c r="X166" s="96">
        <v>5.5899999999999998E-2</v>
      </c>
      <c r="Y166" s="96">
        <v>5.9800000000000001E-3</v>
      </c>
      <c r="Z166" s="96">
        <v>0.314</v>
      </c>
      <c r="AA166" s="80">
        <v>1.84</v>
      </c>
      <c r="AB166" s="86" t="s">
        <v>69</v>
      </c>
      <c r="AC166" s="95">
        <v>44344</v>
      </c>
      <c r="AD166" s="41"/>
      <c r="AF166" s="1">
        <f t="shared" si="4"/>
        <v>3.32</v>
      </c>
    </row>
    <row r="167" spans="2:32" s="10" customFormat="1" ht="15" customHeight="1">
      <c r="B167" s="40" t="s">
        <v>113</v>
      </c>
      <c r="C167" s="128" t="s">
        <v>115</v>
      </c>
      <c r="D167" s="9"/>
      <c r="E167" s="9"/>
      <c r="F167" s="9"/>
      <c r="G167" s="9"/>
      <c r="H167" s="9"/>
      <c r="I167" s="43"/>
      <c r="J167" s="80">
        <v>0.21299999999999999</v>
      </c>
      <c r="K167" s="80">
        <v>3.32</v>
      </c>
      <c r="L167" s="80">
        <v>2.79</v>
      </c>
      <c r="M167" s="80">
        <v>6.32</v>
      </c>
      <c r="N167" s="96">
        <v>1.9199999999999998E-2</v>
      </c>
      <c r="O167" s="96">
        <v>0.33900000000000002</v>
      </c>
      <c r="P167" s="96">
        <v>0.56499999999999995</v>
      </c>
      <c r="Q167" s="96">
        <v>0.92300000000000004</v>
      </c>
      <c r="R167" s="96">
        <v>5.0000000000000001E-3</v>
      </c>
      <c r="S167" s="96">
        <v>2.3E-3</v>
      </c>
      <c r="T167" s="96">
        <v>1.8E-3</v>
      </c>
      <c r="U167" s="96">
        <v>1.0800000000000001E-2</v>
      </c>
      <c r="V167" s="96">
        <v>0.41799999999999998</v>
      </c>
      <c r="W167" s="96">
        <v>0.41299999999999998</v>
      </c>
      <c r="X167" s="96">
        <v>8.4900000000000003E-2</v>
      </c>
      <c r="Y167" s="96">
        <v>1.4800000000000001E-2</v>
      </c>
      <c r="Z167" s="96">
        <v>0.95099999999999996</v>
      </c>
      <c r="AA167" s="80">
        <v>2.02</v>
      </c>
      <c r="AB167" s="86" t="s">
        <v>69</v>
      </c>
      <c r="AC167" s="95">
        <v>43887</v>
      </c>
      <c r="AD167" s="41"/>
      <c r="AF167" s="1">
        <f t="shared" si="4"/>
        <v>6.32</v>
      </c>
    </row>
    <row r="168" spans="2:32" s="10" customFormat="1" ht="15" customHeight="1">
      <c r="B168" s="40"/>
      <c r="C168" s="128" t="s">
        <v>115</v>
      </c>
      <c r="D168" s="9"/>
      <c r="E168" s="9"/>
      <c r="F168" s="9"/>
      <c r="G168" s="9"/>
      <c r="H168" s="9"/>
      <c r="I168" s="43"/>
      <c r="J168" s="80">
        <v>0.34399999999999997</v>
      </c>
      <c r="K168" s="80">
        <v>2.35</v>
      </c>
      <c r="L168" s="80">
        <v>2.82</v>
      </c>
      <c r="M168" s="80">
        <v>5.51</v>
      </c>
      <c r="N168" s="96">
        <v>1.2800000000000001E-2</v>
      </c>
      <c r="O168" s="96">
        <v>0.29799999999999999</v>
      </c>
      <c r="P168" s="96">
        <v>0.17799999999999999</v>
      </c>
      <c r="Q168" s="96">
        <v>0.48899999999999999</v>
      </c>
      <c r="R168" s="96">
        <v>5.0000000000000001E-3</v>
      </c>
      <c r="S168" s="96">
        <v>1.5E-3</v>
      </c>
      <c r="T168" s="96" t="s">
        <v>128</v>
      </c>
      <c r="U168" s="96">
        <v>1.37E-2</v>
      </c>
      <c r="V168" s="96">
        <v>0.28799999999999998</v>
      </c>
      <c r="W168" s="96">
        <v>0.245</v>
      </c>
      <c r="X168" s="96">
        <v>2.8199999999999999E-2</v>
      </c>
      <c r="Y168" s="96">
        <v>3.2200000000000002E-3</v>
      </c>
      <c r="Z168" s="96">
        <v>0.58499999999999996</v>
      </c>
      <c r="AA168" s="80">
        <v>2.08</v>
      </c>
      <c r="AB168" s="86" t="s">
        <v>69</v>
      </c>
      <c r="AC168" s="95">
        <v>43810</v>
      </c>
      <c r="AD168" s="41"/>
      <c r="AF168" s="1">
        <f t="shared" si="4"/>
        <v>5.51</v>
      </c>
    </row>
    <row r="169" spans="2:32" s="10" customFormat="1" ht="15" customHeight="1">
      <c r="B169" s="40"/>
      <c r="C169" s="128" t="s">
        <v>115</v>
      </c>
      <c r="D169" s="9"/>
      <c r="E169" s="9"/>
      <c r="F169" s="9"/>
      <c r="G169" s="9"/>
      <c r="H169" s="9"/>
      <c r="I169" s="43"/>
      <c r="J169" s="80">
        <v>0.28899999999999998</v>
      </c>
      <c r="K169" s="80">
        <v>2.67</v>
      </c>
      <c r="L169" s="80">
        <v>3.65</v>
      </c>
      <c r="M169" s="80">
        <v>6.61</v>
      </c>
      <c r="N169" s="96">
        <v>1.4999999999999999E-2</v>
      </c>
      <c r="O169" s="96">
        <v>0.19</v>
      </c>
      <c r="P169" s="96">
        <v>0.22800000000000001</v>
      </c>
      <c r="Q169" s="96">
        <v>0.433</v>
      </c>
      <c r="R169" s="96">
        <v>3.0000000000000001E-3</v>
      </c>
      <c r="S169" s="96">
        <v>1.5E-3</v>
      </c>
      <c r="T169" s="96">
        <v>2.2000000000000001E-3</v>
      </c>
      <c r="U169" s="96">
        <v>1.0800000000000001E-2</v>
      </c>
      <c r="V169" s="96">
        <v>0.13500000000000001</v>
      </c>
      <c r="W169" s="96">
        <v>0.1343</v>
      </c>
      <c r="X169" s="96">
        <v>1.8599999999999998E-2</v>
      </c>
      <c r="Y169" s="96">
        <v>7.1000000000000004E-3</v>
      </c>
      <c r="Z169" s="96">
        <v>0.313</v>
      </c>
      <c r="AA169" s="80">
        <v>2.94</v>
      </c>
      <c r="AB169" s="86" t="s">
        <v>69</v>
      </c>
      <c r="AC169" s="95">
        <v>43742</v>
      </c>
      <c r="AD169" s="41"/>
      <c r="AF169" s="1">
        <f t="shared" si="4"/>
        <v>6.61</v>
      </c>
    </row>
    <row r="170" spans="2:32" s="10" customFormat="1" ht="15" customHeight="1">
      <c r="B170" s="129"/>
      <c r="C170" s="130"/>
      <c r="D170" s="131"/>
      <c r="E170" s="131"/>
      <c r="F170" s="131"/>
      <c r="G170" s="131"/>
      <c r="H170" s="131"/>
      <c r="I170" s="132"/>
      <c r="J170" s="133"/>
      <c r="K170" s="133"/>
      <c r="L170" s="133"/>
      <c r="M170" s="133"/>
      <c r="N170" s="134"/>
      <c r="O170" s="134"/>
      <c r="P170" s="134"/>
      <c r="Q170" s="134"/>
      <c r="R170" s="134"/>
      <c r="S170" s="134"/>
      <c r="T170" s="134"/>
      <c r="U170" s="134"/>
      <c r="V170" s="135"/>
      <c r="W170" s="135"/>
      <c r="X170" s="135"/>
      <c r="Y170" s="135"/>
      <c r="Z170" s="136"/>
      <c r="AA170" s="137"/>
      <c r="AB170" s="137"/>
      <c r="AC170" s="138"/>
      <c r="AD170" s="108"/>
      <c r="AE170" s="107" t="s">
        <v>158</v>
      </c>
      <c r="AF170" s="105">
        <f>AVERAGE(AF165:AF169)</f>
        <v>5.2459999999999996</v>
      </c>
    </row>
    <row r="171" spans="2:32" s="10" customFormat="1" ht="15" customHeight="1">
      <c r="B171" s="129"/>
      <c r="C171" s="130"/>
      <c r="D171" s="131"/>
      <c r="E171" s="131"/>
      <c r="F171" s="131"/>
      <c r="G171" s="131"/>
      <c r="H171" s="131"/>
      <c r="I171" s="132"/>
      <c r="J171" s="133"/>
      <c r="K171" s="133"/>
      <c r="L171" s="133"/>
      <c r="M171" s="133"/>
      <c r="N171" s="134"/>
      <c r="O171" s="134"/>
      <c r="P171" s="134"/>
      <c r="Q171" s="134"/>
      <c r="R171" s="134"/>
      <c r="S171" s="134"/>
      <c r="T171" s="134"/>
      <c r="U171" s="134"/>
      <c r="V171" s="135"/>
      <c r="W171" s="135"/>
      <c r="X171" s="135"/>
      <c r="Y171" s="135"/>
      <c r="Z171" s="136"/>
      <c r="AA171" s="137"/>
      <c r="AB171" s="137"/>
      <c r="AC171" s="138"/>
      <c r="AD171" s="108"/>
      <c r="AE171" s="106" t="s">
        <v>159</v>
      </c>
      <c r="AF171" s="34">
        <f>_xlfn.STDEV.S(AF165:AF169)</f>
        <v>1.3597168822957277</v>
      </c>
    </row>
    <row r="172" spans="2:32" s="10" customFormat="1" ht="15" customHeight="1">
      <c r="B172" s="129"/>
      <c r="C172" s="130"/>
      <c r="D172" s="131"/>
      <c r="E172" s="131"/>
      <c r="F172" s="131"/>
      <c r="G172" s="131"/>
      <c r="H172" s="131"/>
      <c r="I172" s="132"/>
      <c r="J172" s="133"/>
      <c r="K172" s="133"/>
      <c r="L172" s="133"/>
      <c r="M172" s="133"/>
      <c r="N172" s="134"/>
      <c r="O172" s="134"/>
      <c r="P172" s="134"/>
      <c r="Q172" s="134"/>
      <c r="R172" s="134"/>
      <c r="S172" s="134"/>
      <c r="T172" s="134"/>
      <c r="U172" s="134"/>
      <c r="V172" s="139"/>
      <c r="W172" s="139"/>
      <c r="X172" s="139"/>
      <c r="Y172" s="139"/>
      <c r="Z172" s="136"/>
      <c r="AA172" s="137"/>
      <c r="AB172" s="137"/>
      <c r="AC172" s="140"/>
      <c r="AD172" s="111"/>
      <c r="AE172" s="1"/>
      <c r="AF172" s="112"/>
    </row>
    <row r="173" spans="2:32" ht="15" customHeight="1">
      <c r="B173" s="40" t="s">
        <v>114</v>
      </c>
      <c r="C173" s="130" t="s">
        <v>169</v>
      </c>
      <c r="D173" s="131"/>
      <c r="E173" s="131"/>
      <c r="F173" s="131"/>
      <c r="G173" s="131"/>
      <c r="H173" s="131"/>
      <c r="I173" s="132"/>
      <c r="J173" s="141">
        <v>6.2E-2</v>
      </c>
      <c r="K173" s="90">
        <v>1.05</v>
      </c>
      <c r="L173" s="90">
        <v>1.05</v>
      </c>
      <c r="M173" s="90">
        <v>2.16</v>
      </c>
      <c r="N173" s="91">
        <v>1.5E-3</v>
      </c>
      <c r="O173" s="91">
        <v>5.4000000000000003E-3</v>
      </c>
      <c r="P173" s="91">
        <v>2E-3</v>
      </c>
      <c r="Q173" s="91">
        <v>8.8999999999999999E-3</v>
      </c>
      <c r="R173" s="91">
        <v>2E-3</v>
      </c>
      <c r="S173" s="91" t="s">
        <v>128</v>
      </c>
      <c r="T173" s="91" t="s">
        <v>128</v>
      </c>
      <c r="U173" s="91" t="s">
        <v>128</v>
      </c>
      <c r="V173" s="93" t="s">
        <v>128</v>
      </c>
      <c r="W173" s="93">
        <v>2.7000000000000001E-3</v>
      </c>
      <c r="X173" s="93" t="s">
        <v>128</v>
      </c>
      <c r="Y173" s="93" t="s">
        <v>128</v>
      </c>
      <c r="Z173" s="142">
        <v>5.0000000000000001E-3</v>
      </c>
      <c r="AA173" s="94">
        <v>0.27</v>
      </c>
      <c r="AB173" s="94" t="s">
        <v>69</v>
      </c>
      <c r="AC173" s="119">
        <v>44707</v>
      </c>
      <c r="AD173" s="46"/>
      <c r="AF173" s="1">
        <f>IF(ISTEXT(M173)=TRUE,RIGHT(M173,LEN(M173)-1),M173)</f>
        <v>2.16</v>
      </c>
    </row>
    <row r="174" spans="2:32" ht="12.75" customHeight="1">
      <c r="B174" s="129"/>
      <c r="C174" s="130"/>
      <c r="D174" s="131"/>
      <c r="E174" s="131"/>
      <c r="F174" s="131"/>
      <c r="G174" s="9"/>
      <c r="H174" s="9"/>
      <c r="I174" s="43"/>
      <c r="J174" s="143"/>
      <c r="K174" s="143"/>
      <c r="L174" s="143"/>
      <c r="M174" s="143"/>
      <c r="N174" s="144"/>
      <c r="O174" s="144"/>
      <c r="P174" s="144"/>
      <c r="Q174" s="144"/>
      <c r="R174" s="144"/>
      <c r="S174" s="144"/>
      <c r="T174" s="144"/>
      <c r="U174" s="144"/>
      <c r="V174" s="96"/>
      <c r="W174" s="96"/>
      <c r="X174" s="96"/>
      <c r="Y174" s="96"/>
      <c r="Z174" s="127"/>
      <c r="AA174" s="86"/>
      <c r="AB174" s="86"/>
      <c r="AC174" s="95"/>
      <c r="AD174" s="115"/>
    </row>
    <row r="175" spans="2:32" ht="12.75" customHeight="1">
      <c r="B175" s="40" t="s">
        <v>114</v>
      </c>
      <c r="C175" s="130" t="s">
        <v>170</v>
      </c>
      <c r="D175" s="131"/>
      <c r="E175" s="131"/>
      <c r="F175" s="131"/>
      <c r="G175" s="9"/>
      <c r="H175" s="9"/>
      <c r="I175" s="43"/>
      <c r="J175" s="143">
        <v>7.5999999999999998E-2</v>
      </c>
      <c r="K175" s="143">
        <v>0.65800000000000003</v>
      </c>
      <c r="L175" s="143">
        <v>1.01</v>
      </c>
      <c r="M175" s="143">
        <v>1.75</v>
      </c>
      <c r="N175" s="144">
        <v>2.0999999999999999E-3</v>
      </c>
      <c r="O175" s="144">
        <v>4.5999999999999999E-3</v>
      </c>
      <c r="P175" s="144">
        <v>1.6999999999999999E-3</v>
      </c>
      <c r="Q175" s="144">
        <v>8.9999999999999993E-3</v>
      </c>
      <c r="R175" s="144">
        <v>2E-3</v>
      </c>
      <c r="S175" s="144" t="s">
        <v>128</v>
      </c>
      <c r="T175" s="144" t="s">
        <v>128</v>
      </c>
      <c r="U175" s="144" t="s">
        <v>128</v>
      </c>
      <c r="V175" s="96">
        <v>1.6000000000000001E-3</v>
      </c>
      <c r="W175" s="96">
        <v>5.4999999999999997E-3</v>
      </c>
      <c r="X175" s="96" t="s">
        <v>128</v>
      </c>
      <c r="Y175" s="96" t="s">
        <v>128</v>
      </c>
      <c r="Z175" s="127">
        <v>0.01</v>
      </c>
      <c r="AA175" s="86">
        <v>0.23</v>
      </c>
      <c r="AB175" s="86" t="s">
        <v>69</v>
      </c>
      <c r="AC175" s="95">
        <v>44707</v>
      </c>
      <c r="AD175" s="114"/>
      <c r="AF175" s="1">
        <f>IF(ISTEXT(M175)=TRUE,RIGHT(M175,LEN(M175)-1),M175)</f>
        <v>1.75</v>
      </c>
    </row>
    <row r="176" spans="2:32" ht="12.75" customHeight="1" thickBot="1">
      <c r="B176" s="145"/>
      <c r="C176" s="146"/>
      <c r="D176" s="146"/>
      <c r="E176" s="146"/>
      <c r="F176" s="146"/>
      <c r="G176" s="8"/>
      <c r="H176" s="8"/>
      <c r="I176" s="19"/>
      <c r="J176" s="147"/>
      <c r="K176" s="148"/>
      <c r="L176" s="148"/>
      <c r="M176" s="148"/>
      <c r="N176" s="149"/>
      <c r="O176" s="149"/>
      <c r="P176" s="149"/>
      <c r="Q176" s="149"/>
      <c r="R176" s="149"/>
      <c r="S176" s="149"/>
      <c r="T176" s="149"/>
      <c r="U176" s="149"/>
      <c r="V176" s="150"/>
      <c r="W176" s="150"/>
      <c r="X176" s="150"/>
      <c r="Y176" s="150"/>
      <c r="Z176" s="151"/>
      <c r="AA176" s="151"/>
      <c r="AB176" s="151"/>
      <c r="AC176" s="152"/>
      <c r="AD176" s="113"/>
    </row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</sheetData>
  <mergeCells count="14">
    <mergeCell ref="L4:L5"/>
    <mergeCell ref="M4:M5"/>
    <mergeCell ref="AF4:AF5"/>
    <mergeCell ref="AA4:AB4"/>
    <mergeCell ref="J3:AB3"/>
    <mergeCell ref="AC3:AC5"/>
    <mergeCell ref="AD3:AD5"/>
    <mergeCell ref="N4:Q4"/>
    <mergeCell ref="R4:Z4"/>
    <mergeCell ref="D161:G161"/>
    <mergeCell ref="H161:I161"/>
    <mergeCell ref="B4:I4"/>
    <mergeCell ref="J4:J5"/>
    <mergeCell ref="K4:K5"/>
  </mergeCells>
  <phoneticPr fontId="3"/>
  <printOptions horizontalCentered="1"/>
  <pageMargins left="0.51181102362204722" right="0.11811023622047245" top="0.59055118110236227" bottom="0.39370078740157483" header="0.31496062992125984" footer="0.19685039370078741"/>
  <pageSetup paperSize="9" scale="48" orientation="landscape" r:id="rId1"/>
  <headerFooter scaleWithDoc="0" alignWithMargins="0">
    <oddFooter>&amp;C&amp;"ＭＳ 明朝,標準"9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7242-401E-4529-8557-2B5F945F0D0C}">
  <dimension ref="A2:N18"/>
  <sheetViews>
    <sheetView zoomScale="70" zoomScaleNormal="70" workbookViewId="0">
      <selection activeCell="B9" sqref="B9:I9"/>
    </sheetView>
  </sheetViews>
  <sheetFormatPr baseColWidth="10" defaultColWidth="8.6640625" defaultRowHeight="14"/>
  <cols>
    <col min="1" max="1" width="23.5" style="314" bestFit="1" customWidth="1"/>
    <col min="2" max="16384" width="8.6640625" style="314"/>
  </cols>
  <sheetData>
    <row r="2" spans="1:14" ht="15">
      <c r="A2" s="314" t="s">
        <v>260</v>
      </c>
      <c r="B2" s="315">
        <f>'Rawdata(ウエハ有機)'!AF34</f>
        <v>0.20433333333333337</v>
      </c>
      <c r="C2" s="314" t="s">
        <v>327</v>
      </c>
    </row>
    <row r="3" spans="1:14" ht="15">
      <c r="A3" s="314" t="s">
        <v>261</v>
      </c>
      <c r="B3" s="315">
        <f>'Rawdata(ウエハ有機)'!AF35</f>
        <v>0.11327948810019585</v>
      </c>
      <c r="C3" s="314" t="s">
        <v>327</v>
      </c>
    </row>
    <row r="4" spans="1:14" ht="15">
      <c r="A4" s="314" t="s">
        <v>249</v>
      </c>
      <c r="B4" s="314">
        <v>0.03</v>
      </c>
      <c r="C4" s="314" t="s">
        <v>327</v>
      </c>
      <c r="D4" s="403" t="s">
        <v>271</v>
      </c>
    </row>
    <row r="5" spans="1:14">
      <c r="D5" s="407" t="s">
        <v>278</v>
      </c>
    </row>
    <row r="6" spans="1:14">
      <c r="D6" s="407" t="s">
        <v>279</v>
      </c>
    </row>
    <row r="8" spans="1:14" ht="15" thickBot="1">
      <c r="A8" s="314" t="s">
        <v>259</v>
      </c>
    </row>
    <row r="9" spans="1:14" ht="15" thickBot="1">
      <c r="A9" s="316"/>
      <c r="B9" s="451" t="s">
        <v>331</v>
      </c>
      <c r="C9" s="317" t="s">
        <v>332</v>
      </c>
      <c r="D9" s="317" t="s">
        <v>333</v>
      </c>
      <c r="E9" s="317" t="s">
        <v>334</v>
      </c>
      <c r="F9" s="317" t="s">
        <v>335</v>
      </c>
      <c r="G9" s="317" t="s">
        <v>336</v>
      </c>
      <c r="H9" s="317" t="s">
        <v>337</v>
      </c>
      <c r="I9" s="318" t="s">
        <v>338</v>
      </c>
      <c r="J9" s="318"/>
      <c r="L9" s="319"/>
      <c r="M9" s="319"/>
      <c r="N9" s="319"/>
    </row>
    <row r="10" spans="1:14">
      <c r="A10" s="450" t="s">
        <v>328</v>
      </c>
      <c r="B10" s="455">
        <v>3.15</v>
      </c>
      <c r="C10" s="452">
        <v>4.26</v>
      </c>
      <c r="D10" s="452">
        <v>3.8</v>
      </c>
      <c r="E10" s="452">
        <v>4.7699999999999996</v>
      </c>
      <c r="F10" s="452">
        <v>4.62</v>
      </c>
      <c r="G10" s="452">
        <v>6.69</v>
      </c>
      <c r="H10" s="453">
        <v>2.66</v>
      </c>
      <c r="I10" s="452"/>
      <c r="J10" s="454"/>
      <c r="L10" s="319"/>
    </row>
    <row r="11" spans="1:14">
      <c r="A11" s="321" t="s">
        <v>329</v>
      </c>
      <c r="B11" s="456">
        <v>0.88</v>
      </c>
      <c r="C11" s="330">
        <v>0.63200000000000001</v>
      </c>
      <c r="D11" s="322"/>
      <c r="E11" s="330">
        <v>1.1599999999999999</v>
      </c>
      <c r="F11" s="322"/>
      <c r="G11" s="322"/>
      <c r="H11" s="322"/>
      <c r="I11" s="330">
        <v>1.01</v>
      </c>
      <c r="J11" s="323"/>
      <c r="L11" s="319"/>
    </row>
    <row r="12" spans="1:14">
      <c r="A12" s="321" t="s">
        <v>250</v>
      </c>
      <c r="B12" s="457"/>
      <c r="C12" s="322"/>
      <c r="D12" s="322"/>
      <c r="E12" s="330">
        <v>1.67</v>
      </c>
      <c r="F12" s="322"/>
      <c r="G12" s="322"/>
      <c r="H12" s="330">
        <v>1.51</v>
      </c>
      <c r="I12" s="322">
        <v>1.0900000000000001</v>
      </c>
      <c r="J12" s="323"/>
      <c r="L12" s="319"/>
    </row>
    <row r="13" spans="1:14">
      <c r="A13" s="321" t="s">
        <v>164</v>
      </c>
      <c r="B13" s="457"/>
      <c r="C13" s="330">
        <v>0.42299999999999999</v>
      </c>
      <c r="D13" s="330">
        <v>0.53200000000000003</v>
      </c>
      <c r="E13" s="322"/>
      <c r="F13" s="330">
        <v>0.89100000000000001</v>
      </c>
      <c r="G13" s="322"/>
      <c r="H13" s="330">
        <v>0.378</v>
      </c>
      <c r="I13" s="322"/>
      <c r="J13" s="323"/>
      <c r="L13" s="319"/>
      <c r="N13" s="319"/>
    </row>
    <row r="14" spans="1:14">
      <c r="A14" s="321" t="s">
        <v>165</v>
      </c>
      <c r="B14" s="457"/>
      <c r="C14" s="322"/>
      <c r="D14" s="330">
        <v>0.63200000000000001</v>
      </c>
      <c r="E14" s="330">
        <v>0.49299999999999999</v>
      </c>
      <c r="F14" s="330">
        <v>0.60299999999999998</v>
      </c>
      <c r="G14" s="322"/>
      <c r="H14" s="330">
        <v>0.39200000000000002</v>
      </c>
      <c r="I14" s="322"/>
      <c r="J14" s="323"/>
      <c r="L14" s="319"/>
      <c r="N14" s="319"/>
    </row>
    <row r="15" spans="1:14">
      <c r="A15" s="321" t="s">
        <v>166</v>
      </c>
      <c r="B15" s="457"/>
      <c r="C15" s="330">
        <v>0.42599999999999999</v>
      </c>
      <c r="D15" s="330">
        <v>0.81</v>
      </c>
      <c r="E15" s="322"/>
      <c r="F15" s="330">
        <v>0.624</v>
      </c>
      <c r="G15" s="322"/>
      <c r="H15" s="322"/>
      <c r="I15" s="322"/>
      <c r="J15" s="323"/>
      <c r="K15" s="324"/>
      <c r="N15" s="325"/>
    </row>
    <row r="16" spans="1:14" ht="15" thickBot="1">
      <c r="A16" s="326" t="s">
        <v>160</v>
      </c>
      <c r="B16" s="458"/>
      <c r="C16" s="331">
        <v>0.157</v>
      </c>
      <c r="D16" s="327"/>
      <c r="E16" s="331">
        <v>0.32</v>
      </c>
      <c r="F16" s="327"/>
      <c r="G16" s="327"/>
      <c r="H16" s="327"/>
      <c r="I16" s="331">
        <v>0.36</v>
      </c>
      <c r="J16" s="328"/>
      <c r="M16" s="319"/>
    </row>
    <row r="17" spans="1:10" ht="15">
      <c r="J17" s="314" t="s">
        <v>327</v>
      </c>
    </row>
    <row r="18" spans="1:10">
      <c r="A18" s="406" t="s">
        <v>276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F0D3-46DC-4457-80CA-9DE49959A1F1}">
  <sheetPr>
    <tabColor theme="8" tint="0.39997558519241921"/>
  </sheetPr>
  <dimension ref="A1:BE88"/>
  <sheetViews>
    <sheetView showGridLines="0" zoomScale="85" zoomScaleNormal="85" zoomScaleSheetLayoutView="85" workbookViewId="0">
      <pane xSplit="9" ySplit="6" topLeftCell="J74" activePane="bottomRight" state="frozen"/>
      <selection activeCell="J19" sqref="J19"/>
      <selection pane="topRight" activeCell="J19" sqref="J19"/>
      <selection pane="bottomLeft" activeCell="J19" sqref="J19"/>
      <selection pane="bottomRight" activeCell="V73" sqref="V73"/>
    </sheetView>
  </sheetViews>
  <sheetFormatPr baseColWidth="10" defaultColWidth="8.83203125" defaultRowHeight="14"/>
  <cols>
    <col min="1" max="1" width="2.33203125" style="3" customWidth="1"/>
    <col min="2" max="2" width="17.6640625" style="3" customWidth="1"/>
    <col min="3" max="3" width="1.6640625" style="3" customWidth="1"/>
    <col min="4" max="4" width="7.6640625" style="3" customWidth="1"/>
    <col min="5" max="8" width="1.6640625" style="3" customWidth="1"/>
    <col min="9" max="9" width="1.6640625" style="14" customWidth="1"/>
    <col min="10" max="23" width="8.6640625" style="3" customWidth="1"/>
    <col min="24" max="24" width="10.33203125" style="14" customWidth="1"/>
    <col min="25" max="26" width="8.6640625" style="3" customWidth="1"/>
    <col min="27" max="16384" width="8.83203125" style="3"/>
  </cols>
  <sheetData>
    <row r="1" spans="2:57" ht="12.75" customHeight="1"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2:57" ht="22">
      <c r="B2" s="225" t="s">
        <v>177</v>
      </c>
      <c r="C2" s="16"/>
      <c r="D2" s="16"/>
      <c r="E2" s="16"/>
      <c r="F2" s="16"/>
      <c r="G2" s="16"/>
      <c r="H2" s="16"/>
      <c r="J2" s="17"/>
    </row>
    <row r="3" spans="2:57" ht="12.75" customHeight="1" thickBot="1"/>
    <row r="4" spans="2:57" ht="19.5" customHeight="1">
      <c r="B4" s="557" t="s">
        <v>0</v>
      </c>
      <c r="C4" s="558"/>
      <c r="D4" s="558"/>
      <c r="E4" s="558"/>
      <c r="F4" s="558"/>
      <c r="G4" s="558"/>
      <c r="H4" s="558"/>
      <c r="I4" s="559"/>
      <c r="J4" s="549" t="s">
        <v>178</v>
      </c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0"/>
      <c r="X4" s="226"/>
      <c r="Y4" s="227"/>
      <c r="AB4" s="549" t="s">
        <v>280</v>
      </c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110"/>
      <c r="AR4" s="549" t="s">
        <v>281</v>
      </c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</row>
    <row r="5" spans="2:57" ht="19" customHeight="1">
      <c r="B5" s="560"/>
      <c r="C5" s="561"/>
      <c r="D5" s="561"/>
      <c r="E5" s="561"/>
      <c r="F5" s="561"/>
      <c r="G5" s="561"/>
      <c r="H5" s="561"/>
      <c r="I5" s="562"/>
      <c r="J5" s="551" t="s">
        <v>179</v>
      </c>
      <c r="K5" s="552"/>
      <c r="L5" s="552"/>
      <c r="M5" s="552"/>
      <c r="N5" s="552"/>
      <c r="O5" s="552"/>
      <c r="P5" s="552"/>
      <c r="Q5" s="552"/>
      <c r="R5" s="552"/>
      <c r="S5" s="553"/>
      <c r="T5" s="554" t="s">
        <v>180</v>
      </c>
      <c r="U5" s="555"/>
      <c r="V5" s="555"/>
      <c r="W5" s="555"/>
      <c r="X5" s="228" t="s">
        <v>63</v>
      </c>
      <c r="Y5" s="228" t="s">
        <v>64</v>
      </c>
      <c r="Z5" s="14"/>
      <c r="AB5" s="551" t="s">
        <v>179</v>
      </c>
      <c r="AC5" s="552"/>
      <c r="AD5" s="552"/>
      <c r="AE5" s="552"/>
      <c r="AF5" s="552"/>
      <c r="AG5" s="552"/>
      <c r="AH5" s="552"/>
      <c r="AI5" s="552"/>
      <c r="AJ5" s="552"/>
      <c r="AK5" s="553"/>
      <c r="AL5" s="554" t="s">
        <v>180</v>
      </c>
      <c r="AM5" s="555"/>
      <c r="AN5" s="555"/>
      <c r="AO5" s="555"/>
      <c r="AP5"/>
      <c r="AR5" s="551" t="s">
        <v>179</v>
      </c>
      <c r="AS5" s="552"/>
      <c r="AT5" s="552"/>
      <c r="AU5" s="552"/>
      <c r="AV5" s="552"/>
      <c r="AW5" s="552"/>
      <c r="AX5" s="552"/>
      <c r="AY5" s="552"/>
      <c r="AZ5" s="552"/>
      <c r="BA5" s="553"/>
      <c r="BB5" s="554" t="s">
        <v>180</v>
      </c>
      <c r="BC5" s="555"/>
      <c r="BD5" s="555"/>
      <c r="BE5" s="555"/>
    </row>
    <row r="6" spans="2:57" ht="33" customHeight="1" thickBot="1">
      <c r="B6" s="563"/>
      <c r="C6" s="564"/>
      <c r="D6" s="564"/>
      <c r="E6" s="564"/>
      <c r="F6" s="564"/>
      <c r="G6" s="564"/>
      <c r="H6" s="564"/>
      <c r="I6" s="565"/>
      <c r="J6" s="229" t="s">
        <v>181</v>
      </c>
      <c r="K6" s="230" t="s">
        <v>182</v>
      </c>
      <c r="L6" s="231" t="s">
        <v>183</v>
      </c>
      <c r="M6" s="230" t="s">
        <v>184</v>
      </c>
      <c r="N6" s="230" t="s">
        <v>185</v>
      </c>
      <c r="O6" s="230" t="s">
        <v>186</v>
      </c>
      <c r="P6" s="232" t="s">
        <v>187</v>
      </c>
      <c r="Q6" s="232" t="s">
        <v>188</v>
      </c>
      <c r="R6" s="232" t="s">
        <v>189</v>
      </c>
      <c r="S6" s="109" t="s">
        <v>190</v>
      </c>
      <c r="T6" s="230" t="s">
        <v>191</v>
      </c>
      <c r="U6" s="231" t="s">
        <v>192</v>
      </c>
      <c r="V6" s="231" t="s">
        <v>193</v>
      </c>
      <c r="W6" s="231" t="s">
        <v>194</v>
      </c>
      <c r="X6" s="233"/>
      <c r="Y6" s="233"/>
      <c r="Z6" s="14"/>
      <c r="AB6" s="229" t="s">
        <v>181</v>
      </c>
      <c r="AC6" s="230" t="s">
        <v>182</v>
      </c>
      <c r="AD6" s="231" t="s">
        <v>183</v>
      </c>
      <c r="AE6" s="230" t="s">
        <v>184</v>
      </c>
      <c r="AF6" s="230" t="s">
        <v>185</v>
      </c>
      <c r="AG6" s="230" t="s">
        <v>186</v>
      </c>
      <c r="AH6" s="232" t="s">
        <v>187</v>
      </c>
      <c r="AI6" s="232" t="s">
        <v>188</v>
      </c>
      <c r="AJ6" s="232" t="s">
        <v>189</v>
      </c>
      <c r="AK6" s="109" t="s">
        <v>190</v>
      </c>
      <c r="AL6" s="230" t="s">
        <v>191</v>
      </c>
      <c r="AM6" s="231" t="s">
        <v>192</v>
      </c>
      <c r="AN6" s="231" t="s">
        <v>193</v>
      </c>
      <c r="AO6" s="231" t="s">
        <v>194</v>
      </c>
      <c r="AP6" s="415"/>
      <c r="AR6" s="229" t="s">
        <v>181</v>
      </c>
      <c r="AS6" s="230" t="s">
        <v>182</v>
      </c>
      <c r="AT6" s="405" t="s">
        <v>183</v>
      </c>
      <c r="AU6" s="230" t="s">
        <v>184</v>
      </c>
      <c r="AV6" s="230" t="s">
        <v>185</v>
      </c>
      <c r="AW6" s="230" t="s">
        <v>186</v>
      </c>
      <c r="AX6" s="232" t="s">
        <v>187</v>
      </c>
      <c r="AY6" s="232" t="s">
        <v>188</v>
      </c>
      <c r="AZ6" s="232" t="s">
        <v>189</v>
      </c>
      <c r="BA6" s="109" t="s">
        <v>190</v>
      </c>
      <c r="BB6" s="230" t="s">
        <v>191</v>
      </c>
      <c r="BC6" s="405" t="s">
        <v>192</v>
      </c>
      <c r="BD6" s="405" t="s">
        <v>193</v>
      </c>
      <c r="BE6" s="405" t="s">
        <v>194</v>
      </c>
    </row>
    <row r="7" spans="2:57" s="11" customFormat="1" ht="13.5" customHeight="1">
      <c r="B7" s="24"/>
      <c r="C7" s="25"/>
      <c r="D7" s="25"/>
      <c r="E7" s="25"/>
      <c r="F7" s="25"/>
      <c r="G7" s="25"/>
      <c r="H7" s="25"/>
      <c r="I7" s="26"/>
      <c r="J7" s="234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6"/>
      <c r="W7" s="237"/>
      <c r="X7" s="238"/>
      <c r="Y7" s="239"/>
      <c r="Z7" s="408"/>
      <c r="AT7" s="373"/>
      <c r="BC7" s="373"/>
      <c r="BD7" s="373"/>
      <c r="BE7" s="373"/>
    </row>
    <row r="8" spans="2:57" s="11" customFormat="1" ht="13.5" customHeight="1">
      <c r="B8" s="98" t="s">
        <v>195</v>
      </c>
      <c r="C8" s="9"/>
      <c r="D8" s="9"/>
      <c r="E8" s="9"/>
      <c r="F8" s="9"/>
      <c r="G8" s="9"/>
      <c r="H8" s="9"/>
      <c r="I8" s="43"/>
      <c r="J8" s="332">
        <v>0.7</v>
      </c>
      <c r="K8" s="333">
        <v>2.1534300000000002</v>
      </c>
      <c r="L8" s="334" t="s">
        <v>196</v>
      </c>
      <c r="M8" s="333">
        <v>5.4</v>
      </c>
      <c r="N8" s="333">
        <v>1.3120800000000001</v>
      </c>
      <c r="O8" s="334" t="s">
        <v>197</v>
      </c>
      <c r="P8" s="333">
        <v>0.53250000000000008</v>
      </c>
      <c r="Q8" s="334" t="s">
        <v>198</v>
      </c>
      <c r="R8" s="334">
        <v>4</v>
      </c>
      <c r="S8" s="333">
        <v>1.95747</v>
      </c>
      <c r="T8" s="334">
        <v>15.975000000000001</v>
      </c>
      <c r="U8" s="334" t="s">
        <v>196</v>
      </c>
      <c r="V8" s="335" t="s">
        <v>199</v>
      </c>
      <c r="W8" s="336" t="s">
        <v>200</v>
      </c>
      <c r="X8" s="337">
        <v>44587</v>
      </c>
      <c r="Y8" s="240"/>
      <c r="Z8" s="408"/>
      <c r="AB8" s="404">
        <f>IF(ISTEXT(J8)=TRUE, RIGHT(J8,LEN(J8)-1)*1,J8)</f>
        <v>0.7</v>
      </c>
      <c r="AC8" s="404">
        <f t="shared" ref="AC8:AO17" si="0">IF(ISTEXT(K8)=TRUE, RIGHT(K8,LEN(K8)-1)*1,K8)</f>
        <v>2.1534300000000002</v>
      </c>
      <c r="AD8" s="404">
        <f t="shared" si="0"/>
        <v>1.4</v>
      </c>
      <c r="AE8" s="404">
        <f t="shared" si="0"/>
        <v>5.4</v>
      </c>
      <c r="AF8" s="404">
        <f t="shared" si="0"/>
        <v>1.3120800000000001</v>
      </c>
      <c r="AG8" s="404">
        <f t="shared" si="0"/>
        <v>2</v>
      </c>
      <c r="AH8" s="404">
        <f t="shared" si="0"/>
        <v>0.53250000000000008</v>
      </c>
      <c r="AI8" s="404">
        <f t="shared" si="0"/>
        <v>2.1</v>
      </c>
      <c r="AJ8" s="404">
        <f t="shared" si="0"/>
        <v>4</v>
      </c>
      <c r="AK8" s="404">
        <f t="shared" si="0"/>
        <v>1.95747</v>
      </c>
      <c r="AL8" s="404">
        <f t="shared" si="0"/>
        <v>15.975000000000001</v>
      </c>
      <c r="AM8" s="404">
        <f t="shared" si="0"/>
        <v>1.4</v>
      </c>
      <c r="AN8" s="404">
        <f t="shared" si="0"/>
        <v>1.9</v>
      </c>
      <c r="AO8" s="404">
        <f t="shared" si="0"/>
        <v>3</v>
      </c>
      <c r="AP8" s="404"/>
      <c r="AR8" s="404" t="str">
        <f>IF(ISTEXT(J8)=TRUE, RIGHT(J8,LEN(J8)-1)*1,"")</f>
        <v/>
      </c>
      <c r="AS8" s="404" t="str">
        <f t="shared" ref="AS8:BE17" si="1">IF(ISTEXT(K8)=TRUE, RIGHT(K8,LEN(K8)-1)*1,"")</f>
        <v/>
      </c>
      <c r="AT8" s="404">
        <f t="shared" si="1"/>
        <v>1.4</v>
      </c>
      <c r="AU8" s="404" t="str">
        <f t="shared" si="1"/>
        <v/>
      </c>
      <c r="AV8" s="404" t="str">
        <f t="shared" si="1"/>
        <v/>
      </c>
      <c r="AW8" s="404">
        <f t="shared" si="1"/>
        <v>2</v>
      </c>
      <c r="AX8" s="404" t="str">
        <f t="shared" si="1"/>
        <v/>
      </c>
      <c r="AY8" s="404">
        <f t="shared" si="1"/>
        <v>2.1</v>
      </c>
      <c r="AZ8" s="404" t="str">
        <f t="shared" si="1"/>
        <v/>
      </c>
      <c r="BA8" s="404" t="str">
        <f t="shared" si="1"/>
        <v/>
      </c>
      <c r="BB8" s="404" t="str">
        <f t="shared" si="1"/>
        <v/>
      </c>
      <c r="BC8" s="404">
        <f t="shared" si="1"/>
        <v>1.4</v>
      </c>
      <c r="BD8" s="404">
        <f t="shared" si="1"/>
        <v>1.9</v>
      </c>
      <c r="BE8" s="404">
        <f t="shared" si="1"/>
        <v>3</v>
      </c>
    </row>
    <row r="9" spans="2:57" s="11" customFormat="1" ht="13.5" customHeight="1">
      <c r="B9" s="118" t="s">
        <v>195</v>
      </c>
      <c r="C9" s="2"/>
      <c r="D9" s="2"/>
      <c r="E9" s="2"/>
      <c r="F9" s="2"/>
      <c r="G9" s="2"/>
      <c r="H9" s="1"/>
      <c r="I9" s="338"/>
      <c r="J9" s="339" t="s">
        <v>201</v>
      </c>
      <c r="K9" s="340">
        <v>1.3969799999999999</v>
      </c>
      <c r="L9" s="341" t="s">
        <v>202</v>
      </c>
      <c r="M9" s="341" t="s">
        <v>203</v>
      </c>
      <c r="N9" s="341" t="s">
        <v>204</v>
      </c>
      <c r="O9" s="341" t="s">
        <v>205</v>
      </c>
      <c r="P9" s="341" t="s">
        <v>58</v>
      </c>
      <c r="Q9" s="341" t="s">
        <v>198</v>
      </c>
      <c r="R9" s="341">
        <v>6.4794599999999996</v>
      </c>
      <c r="S9" s="340">
        <v>1.7011799999999999</v>
      </c>
      <c r="T9" s="341">
        <v>9.6641999999999992</v>
      </c>
      <c r="U9" s="341" t="s">
        <v>196</v>
      </c>
      <c r="V9" s="342" t="s">
        <v>199</v>
      </c>
      <c r="W9" s="343" t="s">
        <v>200</v>
      </c>
      <c r="X9" s="344">
        <v>44530</v>
      </c>
      <c r="Y9" s="240"/>
      <c r="Z9" s="408"/>
      <c r="AB9" s="404">
        <f t="shared" ref="AB9:AB17" si="2">IF(ISTEXT(J9)=TRUE, RIGHT(J9,LEN(J9)-1)*1,J9)</f>
        <v>0.6</v>
      </c>
      <c r="AC9" s="404">
        <f t="shared" si="0"/>
        <v>1.3969799999999999</v>
      </c>
      <c r="AD9" s="404">
        <f t="shared" si="0"/>
        <v>1.5</v>
      </c>
      <c r="AE9" s="404">
        <f t="shared" si="0"/>
        <v>1.1000000000000001</v>
      </c>
      <c r="AF9" s="404">
        <f t="shared" si="0"/>
        <v>0.9</v>
      </c>
      <c r="AG9" s="404">
        <f t="shared" si="0"/>
        <v>2</v>
      </c>
      <c r="AH9" s="404">
        <f t="shared" si="0"/>
        <v>0.4</v>
      </c>
      <c r="AI9" s="404">
        <f t="shared" si="0"/>
        <v>2.1</v>
      </c>
      <c r="AJ9" s="404">
        <f t="shared" si="0"/>
        <v>6.4794599999999996</v>
      </c>
      <c r="AK9" s="404">
        <f t="shared" si="0"/>
        <v>1.7011799999999999</v>
      </c>
      <c r="AL9" s="404">
        <f t="shared" si="0"/>
        <v>9.6641999999999992</v>
      </c>
      <c r="AM9" s="404">
        <f t="shared" si="0"/>
        <v>1.4</v>
      </c>
      <c r="AN9" s="404">
        <f t="shared" si="0"/>
        <v>1.9</v>
      </c>
      <c r="AO9" s="404">
        <f t="shared" si="0"/>
        <v>3</v>
      </c>
      <c r="AP9" s="404"/>
      <c r="AR9" s="404">
        <f t="shared" ref="AR9:AR17" si="3">IF(ISTEXT(J9)=TRUE, RIGHT(J9,LEN(J9)-1)*1,"")</f>
        <v>0.6</v>
      </c>
      <c r="AS9" s="404" t="str">
        <f t="shared" si="1"/>
        <v/>
      </c>
      <c r="AT9" s="404">
        <f t="shared" si="1"/>
        <v>1.5</v>
      </c>
      <c r="AU9" s="404">
        <f t="shared" si="1"/>
        <v>1.1000000000000001</v>
      </c>
      <c r="AV9" s="404">
        <f t="shared" si="1"/>
        <v>0.9</v>
      </c>
      <c r="AW9" s="404">
        <f t="shared" si="1"/>
        <v>2</v>
      </c>
      <c r="AX9" s="404">
        <f t="shared" si="1"/>
        <v>0.4</v>
      </c>
      <c r="AY9" s="404">
        <f t="shared" si="1"/>
        <v>2.1</v>
      </c>
      <c r="AZ9" s="404" t="str">
        <f t="shared" si="1"/>
        <v/>
      </c>
      <c r="BA9" s="404" t="str">
        <f t="shared" si="1"/>
        <v/>
      </c>
      <c r="BB9" s="404" t="str">
        <f t="shared" si="1"/>
        <v/>
      </c>
      <c r="BC9" s="404">
        <f t="shared" si="1"/>
        <v>1.4</v>
      </c>
      <c r="BD9" s="404">
        <f t="shared" si="1"/>
        <v>1.9</v>
      </c>
      <c r="BE9" s="404">
        <f t="shared" si="1"/>
        <v>3</v>
      </c>
    </row>
    <row r="10" spans="2:57" s="242" customFormat="1" ht="13.5" customHeight="1">
      <c r="B10" s="98" t="s">
        <v>195</v>
      </c>
      <c r="C10" s="345"/>
      <c r="D10" s="9"/>
      <c r="E10" s="9"/>
      <c r="F10" s="9"/>
      <c r="G10" s="9"/>
      <c r="H10" s="131"/>
      <c r="I10" s="132"/>
      <c r="J10" s="339" t="s">
        <v>110</v>
      </c>
      <c r="K10" s="340" t="s">
        <v>206</v>
      </c>
      <c r="L10" s="341" t="s">
        <v>207</v>
      </c>
      <c r="M10" s="341" t="s">
        <v>208</v>
      </c>
      <c r="N10" s="340" t="s">
        <v>204</v>
      </c>
      <c r="O10" s="341" t="s">
        <v>205</v>
      </c>
      <c r="P10" s="340" t="s">
        <v>58</v>
      </c>
      <c r="Q10" s="341" t="s">
        <v>209</v>
      </c>
      <c r="R10" s="341">
        <v>5.1306400000000005</v>
      </c>
      <c r="S10" s="340">
        <v>2.3151600000000001</v>
      </c>
      <c r="T10" s="341">
        <v>4.484</v>
      </c>
      <c r="U10" s="341" t="s">
        <v>196</v>
      </c>
      <c r="V10" s="342" t="s">
        <v>198</v>
      </c>
      <c r="W10" s="343" t="s">
        <v>210</v>
      </c>
      <c r="X10" s="346">
        <v>44272</v>
      </c>
      <c r="Y10" s="241"/>
      <c r="Z10" s="409"/>
      <c r="AB10" s="404">
        <f t="shared" si="2"/>
        <v>0.7</v>
      </c>
      <c r="AC10" s="404">
        <f t="shared" si="0"/>
        <v>1</v>
      </c>
      <c r="AD10" s="404">
        <f t="shared" si="0"/>
        <v>1.6</v>
      </c>
      <c r="AE10" s="404">
        <f t="shared" si="0"/>
        <v>1.2</v>
      </c>
      <c r="AF10" s="404">
        <f t="shared" si="0"/>
        <v>0.9</v>
      </c>
      <c r="AG10" s="404">
        <f t="shared" si="0"/>
        <v>2</v>
      </c>
      <c r="AH10" s="404">
        <f t="shared" si="0"/>
        <v>0.4</v>
      </c>
      <c r="AI10" s="404">
        <f t="shared" si="0"/>
        <v>2</v>
      </c>
      <c r="AJ10" s="404">
        <f t="shared" si="0"/>
        <v>5.1306400000000005</v>
      </c>
      <c r="AK10" s="404">
        <f t="shared" si="0"/>
        <v>2.3151600000000001</v>
      </c>
      <c r="AL10" s="404">
        <f t="shared" si="0"/>
        <v>4.484</v>
      </c>
      <c r="AM10" s="404">
        <f t="shared" si="0"/>
        <v>1.4</v>
      </c>
      <c r="AN10" s="404">
        <f t="shared" si="0"/>
        <v>2.1</v>
      </c>
      <c r="AO10" s="404">
        <f t="shared" si="0"/>
        <v>4</v>
      </c>
      <c r="AP10" s="404"/>
      <c r="AR10" s="404">
        <f t="shared" si="3"/>
        <v>0.7</v>
      </c>
      <c r="AS10" s="404">
        <f t="shared" si="1"/>
        <v>1</v>
      </c>
      <c r="AT10" s="404">
        <f t="shared" si="1"/>
        <v>1.6</v>
      </c>
      <c r="AU10" s="404">
        <f t="shared" si="1"/>
        <v>1.2</v>
      </c>
      <c r="AV10" s="404">
        <f t="shared" si="1"/>
        <v>0.9</v>
      </c>
      <c r="AW10" s="404">
        <f t="shared" si="1"/>
        <v>2</v>
      </c>
      <c r="AX10" s="404">
        <f t="shared" si="1"/>
        <v>0.4</v>
      </c>
      <c r="AY10" s="404">
        <f t="shared" si="1"/>
        <v>2</v>
      </c>
      <c r="AZ10" s="404" t="str">
        <f t="shared" si="1"/>
        <v/>
      </c>
      <c r="BA10" s="404" t="str">
        <f t="shared" si="1"/>
        <v/>
      </c>
      <c r="BB10" s="404" t="str">
        <f t="shared" si="1"/>
        <v/>
      </c>
      <c r="BC10" s="404">
        <f t="shared" si="1"/>
        <v>1.4</v>
      </c>
      <c r="BD10" s="404">
        <f t="shared" si="1"/>
        <v>2.1</v>
      </c>
      <c r="BE10" s="404">
        <f t="shared" si="1"/>
        <v>4</v>
      </c>
    </row>
    <row r="11" spans="2:57" s="242" customFormat="1" ht="13.5" customHeight="1">
      <c r="B11" s="98" t="s">
        <v>195</v>
      </c>
      <c r="C11" s="345"/>
      <c r="D11" s="9"/>
      <c r="E11" s="9"/>
      <c r="F11" s="9"/>
      <c r="G11" s="9"/>
      <c r="H11" s="131"/>
      <c r="I11" s="132"/>
      <c r="J11" s="339" t="s">
        <v>206</v>
      </c>
      <c r="K11" s="340" t="s">
        <v>196</v>
      </c>
      <c r="L11" s="341" t="s">
        <v>211</v>
      </c>
      <c r="M11" s="341">
        <v>8.0616900000000005</v>
      </c>
      <c r="N11" s="340" t="s">
        <v>207</v>
      </c>
      <c r="O11" s="341" t="s">
        <v>78</v>
      </c>
      <c r="P11" s="340" t="s">
        <v>2</v>
      </c>
      <c r="Q11" s="341">
        <v>3.4261500000000003</v>
      </c>
      <c r="R11" s="341">
        <v>6.2380500000000003</v>
      </c>
      <c r="S11" s="340">
        <v>1.6625700000000001</v>
      </c>
      <c r="T11" s="341">
        <v>4.9686000000000003</v>
      </c>
      <c r="U11" s="341" t="s">
        <v>212</v>
      </c>
      <c r="V11" s="342" t="s">
        <v>213</v>
      </c>
      <c r="W11" s="343" t="s">
        <v>78</v>
      </c>
      <c r="X11" s="347">
        <v>44162</v>
      </c>
      <c r="Y11" s="241"/>
      <c r="Z11" s="409"/>
      <c r="AB11" s="404">
        <f t="shared" si="2"/>
        <v>1</v>
      </c>
      <c r="AC11" s="404">
        <f t="shared" si="0"/>
        <v>1.4</v>
      </c>
      <c r="AD11" s="404">
        <f t="shared" si="0"/>
        <v>2.8</v>
      </c>
      <c r="AE11" s="404">
        <f t="shared" si="0"/>
        <v>8.0616900000000005</v>
      </c>
      <c r="AF11" s="404">
        <f t="shared" si="0"/>
        <v>1.6</v>
      </c>
      <c r="AG11" s="404">
        <f t="shared" si="0"/>
        <v>5</v>
      </c>
      <c r="AH11" s="404">
        <f t="shared" si="0"/>
        <v>0.5</v>
      </c>
      <c r="AI11" s="404">
        <f t="shared" si="0"/>
        <v>3.4261500000000003</v>
      </c>
      <c r="AJ11" s="404">
        <f t="shared" si="0"/>
        <v>6.2380500000000003</v>
      </c>
      <c r="AK11" s="404">
        <f t="shared" si="0"/>
        <v>1.6625700000000001</v>
      </c>
      <c r="AL11" s="404">
        <f t="shared" si="0"/>
        <v>4.9686000000000003</v>
      </c>
      <c r="AM11" s="404">
        <f t="shared" si="0"/>
        <v>1.7</v>
      </c>
      <c r="AN11" s="404">
        <f t="shared" si="0"/>
        <v>2.4</v>
      </c>
      <c r="AO11" s="404">
        <f t="shared" si="0"/>
        <v>5</v>
      </c>
      <c r="AP11" s="404"/>
      <c r="AR11" s="404">
        <f t="shared" si="3"/>
        <v>1</v>
      </c>
      <c r="AS11" s="404">
        <f t="shared" si="1"/>
        <v>1.4</v>
      </c>
      <c r="AT11" s="404">
        <f t="shared" si="1"/>
        <v>2.8</v>
      </c>
      <c r="AU11" s="404" t="str">
        <f t="shared" si="1"/>
        <v/>
      </c>
      <c r="AV11" s="404">
        <f t="shared" si="1"/>
        <v>1.6</v>
      </c>
      <c r="AW11" s="404">
        <f t="shared" si="1"/>
        <v>5</v>
      </c>
      <c r="AX11" s="404">
        <f t="shared" si="1"/>
        <v>0.5</v>
      </c>
      <c r="AY11" s="404" t="str">
        <f t="shared" si="1"/>
        <v/>
      </c>
      <c r="AZ11" s="404" t="str">
        <f t="shared" si="1"/>
        <v/>
      </c>
      <c r="BA11" s="404" t="str">
        <f t="shared" si="1"/>
        <v/>
      </c>
      <c r="BB11" s="404" t="str">
        <f t="shared" si="1"/>
        <v/>
      </c>
      <c r="BC11" s="404">
        <f t="shared" si="1"/>
        <v>1.7</v>
      </c>
      <c r="BD11" s="404">
        <f t="shared" si="1"/>
        <v>2.4</v>
      </c>
      <c r="BE11" s="404">
        <f t="shared" si="1"/>
        <v>5</v>
      </c>
    </row>
    <row r="12" spans="2:57" s="242" customFormat="1" ht="13.5" customHeight="1">
      <c r="B12" s="98" t="s">
        <v>195</v>
      </c>
      <c r="C12" s="345"/>
      <c r="D12" s="9"/>
      <c r="E12" s="9"/>
      <c r="F12" s="9"/>
      <c r="G12" s="9"/>
      <c r="H12" s="131"/>
      <c r="I12" s="132"/>
      <c r="J12" s="339" t="s">
        <v>12</v>
      </c>
      <c r="K12" s="340" t="s">
        <v>203</v>
      </c>
      <c r="L12" s="341" t="s">
        <v>214</v>
      </c>
      <c r="M12" s="340" t="s">
        <v>207</v>
      </c>
      <c r="N12" s="340" t="s">
        <v>215</v>
      </c>
      <c r="O12" s="341" t="s">
        <v>210</v>
      </c>
      <c r="P12" s="340" t="s">
        <v>2</v>
      </c>
      <c r="Q12" s="341" t="s">
        <v>216</v>
      </c>
      <c r="R12" s="341">
        <v>3.8976000000000002</v>
      </c>
      <c r="S12" s="340">
        <v>1.3687999999999998</v>
      </c>
      <c r="T12" s="341" t="s">
        <v>215</v>
      </c>
      <c r="U12" s="341" t="s">
        <v>202</v>
      </c>
      <c r="V12" s="342" t="s">
        <v>209</v>
      </c>
      <c r="W12" s="343" t="s">
        <v>78</v>
      </c>
      <c r="X12" s="348">
        <v>44043</v>
      </c>
      <c r="Y12" s="241"/>
      <c r="Z12" s="409"/>
      <c r="AB12" s="404">
        <f t="shared" si="2"/>
        <v>0.8</v>
      </c>
      <c r="AC12" s="404">
        <f t="shared" si="0"/>
        <v>1.1000000000000001</v>
      </c>
      <c r="AD12" s="404">
        <f t="shared" si="0"/>
        <v>2.2000000000000002</v>
      </c>
      <c r="AE12" s="404">
        <f t="shared" si="0"/>
        <v>1.6</v>
      </c>
      <c r="AF12" s="404">
        <f t="shared" si="0"/>
        <v>1.3</v>
      </c>
      <c r="AG12" s="404">
        <f t="shared" si="0"/>
        <v>4</v>
      </c>
      <c r="AH12" s="404">
        <f t="shared" si="0"/>
        <v>0.5</v>
      </c>
      <c r="AI12" s="404">
        <f t="shared" si="0"/>
        <v>2.2999999999999998</v>
      </c>
      <c r="AJ12" s="404">
        <f t="shared" si="0"/>
        <v>3.8976000000000002</v>
      </c>
      <c r="AK12" s="404">
        <f t="shared" si="0"/>
        <v>1.3687999999999998</v>
      </c>
      <c r="AL12" s="404">
        <f t="shared" si="0"/>
        <v>1.3</v>
      </c>
      <c r="AM12" s="404">
        <f t="shared" si="0"/>
        <v>1.5</v>
      </c>
      <c r="AN12" s="404">
        <f t="shared" si="0"/>
        <v>2</v>
      </c>
      <c r="AO12" s="404">
        <f t="shared" si="0"/>
        <v>5</v>
      </c>
      <c r="AP12" s="404"/>
      <c r="AR12" s="404">
        <f t="shared" si="3"/>
        <v>0.8</v>
      </c>
      <c r="AS12" s="404">
        <f t="shared" si="1"/>
        <v>1.1000000000000001</v>
      </c>
      <c r="AT12" s="404">
        <f t="shared" si="1"/>
        <v>2.2000000000000002</v>
      </c>
      <c r="AU12" s="404">
        <f t="shared" si="1"/>
        <v>1.6</v>
      </c>
      <c r="AV12" s="404">
        <f t="shared" si="1"/>
        <v>1.3</v>
      </c>
      <c r="AW12" s="404">
        <f t="shared" si="1"/>
        <v>4</v>
      </c>
      <c r="AX12" s="404">
        <f t="shared" si="1"/>
        <v>0.5</v>
      </c>
      <c r="AY12" s="404">
        <f t="shared" si="1"/>
        <v>2.2999999999999998</v>
      </c>
      <c r="AZ12" s="404" t="str">
        <f t="shared" si="1"/>
        <v/>
      </c>
      <c r="BA12" s="404" t="str">
        <f t="shared" si="1"/>
        <v/>
      </c>
      <c r="BB12" s="404">
        <f t="shared" si="1"/>
        <v>1.3</v>
      </c>
      <c r="BC12" s="404">
        <f t="shared" si="1"/>
        <v>1.5</v>
      </c>
      <c r="BD12" s="404">
        <f t="shared" si="1"/>
        <v>2</v>
      </c>
      <c r="BE12" s="404">
        <f t="shared" si="1"/>
        <v>5</v>
      </c>
    </row>
    <row r="13" spans="2:57" s="242" customFormat="1" ht="13.5" customHeight="1">
      <c r="B13" s="98" t="s">
        <v>195</v>
      </c>
      <c r="C13" s="345"/>
      <c r="D13" s="9"/>
      <c r="E13" s="9"/>
      <c r="F13" s="9"/>
      <c r="G13" s="9"/>
      <c r="H13" s="131"/>
      <c r="I13" s="132"/>
      <c r="J13" s="339">
        <v>13.549530000000001</v>
      </c>
      <c r="K13" s="340">
        <v>4.9576699999999994</v>
      </c>
      <c r="L13" s="341" t="s">
        <v>217</v>
      </c>
      <c r="M13" s="340">
        <v>2.1439299999999997</v>
      </c>
      <c r="N13" s="340">
        <v>3.1741999999999995</v>
      </c>
      <c r="O13" s="341" t="s">
        <v>78</v>
      </c>
      <c r="P13" s="340">
        <v>2.2972600000000001</v>
      </c>
      <c r="Q13" s="341">
        <v>14.466819999999998</v>
      </c>
      <c r="R13" s="341">
        <v>21.113810000000001</v>
      </c>
      <c r="S13" s="341">
        <v>11.68267</v>
      </c>
      <c r="T13" s="341">
        <v>10.6524</v>
      </c>
      <c r="U13" s="341" t="s">
        <v>207</v>
      </c>
      <c r="V13" s="342" t="s">
        <v>216</v>
      </c>
      <c r="W13" s="343" t="s">
        <v>78</v>
      </c>
      <c r="X13" s="348">
        <v>43887</v>
      </c>
      <c r="Y13" s="241"/>
      <c r="Z13" s="409"/>
      <c r="AB13" s="404">
        <f t="shared" si="2"/>
        <v>13.549530000000001</v>
      </c>
      <c r="AC13" s="404">
        <f t="shared" si="0"/>
        <v>4.9576699999999994</v>
      </c>
      <c r="AD13" s="404">
        <f t="shared" si="0"/>
        <v>2.7</v>
      </c>
      <c r="AE13" s="404">
        <f t="shared" si="0"/>
        <v>2.1439299999999997</v>
      </c>
      <c r="AF13" s="404">
        <f t="shared" si="0"/>
        <v>3.1741999999999995</v>
      </c>
      <c r="AG13" s="404">
        <f t="shared" si="0"/>
        <v>5</v>
      </c>
      <c r="AH13" s="404">
        <f t="shared" si="0"/>
        <v>2.2972600000000001</v>
      </c>
      <c r="AI13" s="404">
        <f t="shared" si="0"/>
        <v>14.466819999999998</v>
      </c>
      <c r="AJ13" s="404">
        <f t="shared" si="0"/>
        <v>21.113810000000001</v>
      </c>
      <c r="AK13" s="404">
        <f t="shared" si="0"/>
        <v>11.68267</v>
      </c>
      <c r="AL13" s="404">
        <f t="shared" si="0"/>
        <v>10.6524</v>
      </c>
      <c r="AM13" s="404">
        <f t="shared" si="0"/>
        <v>1.6</v>
      </c>
      <c r="AN13" s="404">
        <f t="shared" si="0"/>
        <v>2.2999999999999998</v>
      </c>
      <c r="AO13" s="404">
        <f t="shared" si="0"/>
        <v>5</v>
      </c>
      <c r="AP13" s="404"/>
      <c r="AR13" s="404" t="str">
        <f t="shared" si="3"/>
        <v/>
      </c>
      <c r="AS13" s="404" t="str">
        <f t="shared" si="1"/>
        <v/>
      </c>
      <c r="AT13" s="404">
        <f t="shared" si="1"/>
        <v>2.7</v>
      </c>
      <c r="AU13" s="404" t="str">
        <f t="shared" si="1"/>
        <v/>
      </c>
      <c r="AV13" s="404" t="str">
        <f t="shared" si="1"/>
        <v/>
      </c>
      <c r="AW13" s="404">
        <f t="shared" si="1"/>
        <v>5</v>
      </c>
      <c r="AX13" s="404" t="str">
        <f t="shared" si="1"/>
        <v/>
      </c>
      <c r="AY13" s="404" t="str">
        <f t="shared" si="1"/>
        <v/>
      </c>
      <c r="AZ13" s="404" t="str">
        <f t="shared" si="1"/>
        <v/>
      </c>
      <c r="BA13" s="404" t="str">
        <f t="shared" si="1"/>
        <v/>
      </c>
      <c r="BB13" s="404" t="str">
        <f t="shared" si="1"/>
        <v/>
      </c>
      <c r="BC13" s="404">
        <f t="shared" si="1"/>
        <v>1.6</v>
      </c>
      <c r="BD13" s="404">
        <f t="shared" si="1"/>
        <v>2.2999999999999998</v>
      </c>
      <c r="BE13" s="404">
        <f t="shared" si="1"/>
        <v>5</v>
      </c>
    </row>
    <row r="14" spans="2:57" s="242" customFormat="1" ht="13.5" customHeight="1">
      <c r="B14" s="98" t="s">
        <v>195</v>
      </c>
      <c r="C14" s="345"/>
      <c r="D14" s="9"/>
      <c r="E14" s="9"/>
      <c r="F14" s="9"/>
      <c r="G14" s="9"/>
      <c r="H14" s="131"/>
      <c r="I14" s="132"/>
      <c r="J14" s="339">
        <v>9.7176799999999997</v>
      </c>
      <c r="K14" s="341" t="s">
        <v>215</v>
      </c>
      <c r="L14" s="341" t="s">
        <v>216</v>
      </c>
      <c r="M14" s="340">
        <v>9.3654399999999995</v>
      </c>
      <c r="N14" s="340">
        <v>7.4980499999999992</v>
      </c>
      <c r="O14" s="341" t="s">
        <v>210</v>
      </c>
      <c r="P14" s="340">
        <v>0.98937999999999993</v>
      </c>
      <c r="Q14" s="341">
        <v>3.9108999999999998</v>
      </c>
      <c r="R14" s="341" t="s">
        <v>213</v>
      </c>
      <c r="S14" s="341" t="s">
        <v>203</v>
      </c>
      <c r="T14" s="341">
        <v>3.1856999999999998</v>
      </c>
      <c r="U14" s="341" t="s">
        <v>202</v>
      </c>
      <c r="V14" s="342" t="s">
        <v>78</v>
      </c>
      <c r="W14" s="343" t="s">
        <v>197</v>
      </c>
      <c r="X14" s="276">
        <v>43742</v>
      </c>
      <c r="Y14" s="241"/>
      <c r="Z14" s="409"/>
      <c r="AB14" s="404">
        <f t="shared" si="2"/>
        <v>9.7176799999999997</v>
      </c>
      <c r="AC14" s="404">
        <f t="shared" si="0"/>
        <v>1.3</v>
      </c>
      <c r="AD14" s="404">
        <f t="shared" si="0"/>
        <v>2.2999999999999998</v>
      </c>
      <c r="AE14" s="404">
        <f t="shared" si="0"/>
        <v>9.3654399999999995</v>
      </c>
      <c r="AF14" s="404">
        <f t="shared" si="0"/>
        <v>7.4980499999999992</v>
      </c>
      <c r="AG14" s="404">
        <f t="shared" si="0"/>
        <v>4</v>
      </c>
      <c r="AH14" s="404">
        <f t="shared" si="0"/>
        <v>0.98937999999999993</v>
      </c>
      <c r="AI14" s="404">
        <f t="shared" si="0"/>
        <v>3.9108999999999998</v>
      </c>
      <c r="AJ14" s="404">
        <f t="shared" si="0"/>
        <v>2.4</v>
      </c>
      <c r="AK14" s="404">
        <f t="shared" si="0"/>
        <v>1.1000000000000001</v>
      </c>
      <c r="AL14" s="404">
        <f t="shared" si="0"/>
        <v>3.1856999999999998</v>
      </c>
      <c r="AM14" s="404">
        <f t="shared" si="0"/>
        <v>1.5</v>
      </c>
      <c r="AN14" s="404">
        <f t="shared" si="0"/>
        <v>5</v>
      </c>
      <c r="AO14" s="404">
        <f t="shared" si="0"/>
        <v>2</v>
      </c>
      <c r="AP14" s="404"/>
      <c r="AR14" s="404" t="str">
        <f t="shared" si="3"/>
        <v/>
      </c>
      <c r="AS14" s="404">
        <f t="shared" si="1"/>
        <v>1.3</v>
      </c>
      <c r="AT14" s="404">
        <f t="shared" si="1"/>
        <v>2.2999999999999998</v>
      </c>
      <c r="AU14" s="404" t="str">
        <f t="shared" si="1"/>
        <v/>
      </c>
      <c r="AV14" s="404" t="str">
        <f t="shared" si="1"/>
        <v/>
      </c>
      <c r="AW14" s="404">
        <f t="shared" si="1"/>
        <v>4</v>
      </c>
      <c r="AX14" s="404" t="str">
        <f t="shared" si="1"/>
        <v/>
      </c>
      <c r="AY14" s="404" t="str">
        <f t="shared" si="1"/>
        <v/>
      </c>
      <c r="AZ14" s="404">
        <f t="shared" si="1"/>
        <v>2.4</v>
      </c>
      <c r="BA14" s="404">
        <f t="shared" si="1"/>
        <v>1.1000000000000001</v>
      </c>
      <c r="BB14" s="404" t="str">
        <f t="shared" si="1"/>
        <v/>
      </c>
      <c r="BC14" s="404">
        <f t="shared" si="1"/>
        <v>1.5</v>
      </c>
      <c r="BD14" s="404">
        <f t="shared" si="1"/>
        <v>5</v>
      </c>
      <c r="BE14" s="404">
        <f t="shared" si="1"/>
        <v>2</v>
      </c>
    </row>
    <row r="15" spans="2:57" s="242" customFormat="1" ht="13.5" customHeight="1">
      <c r="B15" s="98" t="s">
        <v>195</v>
      </c>
      <c r="C15" s="345"/>
      <c r="D15" s="9"/>
      <c r="E15" s="9"/>
      <c r="F15" s="9"/>
      <c r="G15" s="9"/>
      <c r="H15" s="131"/>
      <c r="I15" s="132"/>
      <c r="J15" s="349">
        <v>2.2270799999999999</v>
      </c>
      <c r="K15" s="341" t="s">
        <v>202</v>
      </c>
      <c r="L15" s="341" t="s">
        <v>218</v>
      </c>
      <c r="M15" s="341" t="s">
        <v>199</v>
      </c>
      <c r="N15" s="341" t="s">
        <v>202</v>
      </c>
      <c r="O15" s="341" t="s">
        <v>210</v>
      </c>
      <c r="P15" s="341" t="s">
        <v>201</v>
      </c>
      <c r="Q15" s="341" t="s">
        <v>219</v>
      </c>
      <c r="R15" s="341" t="s">
        <v>220</v>
      </c>
      <c r="S15" s="341">
        <v>4.6785299999999994</v>
      </c>
      <c r="T15" s="341" t="s">
        <v>221</v>
      </c>
      <c r="U15" s="341" t="s">
        <v>214</v>
      </c>
      <c r="V15" s="342" t="s">
        <v>210</v>
      </c>
      <c r="W15" s="343" t="s">
        <v>78</v>
      </c>
      <c r="X15" s="276">
        <v>43532</v>
      </c>
      <c r="Y15" s="241"/>
      <c r="Z15" s="409"/>
      <c r="AB15" s="404">
        <f t="shared" si="2"/>
        <v>2.2270799999999999</v>
      </c>
      <c r="AC15" s="404">
        <f t="shared" si="0"/>
        <v>1.5</v>
      </c>
      <c r="AD15" s="404">
        <f t="shared" si="0"/>
        <v>2.5</v>
      </c>
      <c r="AE15" s="404">
        <f t="shared" si="0"/>
        <v>1.9</v>
      </c>
      <c r="AF15" s="404">
        <f t="shared" si="0"/>
        <v>1.5</v>
      </c>
      <c r="AG15" s="404">
        <f t="shared" si="0"/>
        <v>4</v>
      </c>
      <c r="AH15" s="404">
        <f t="shared" si="0"/>
        <v>0.6</v>
      </c>
      <c r="AI15" s="404">
        <f t="shared" si="0"/>
        <v>3</v>
      </c>
      <c r="AJ15" s="404">
        <f t="shared" si="0"/>
        <v>2.6</v>
      </c>
      <c r="AK15" s="404">
        <f t="shared" si="0"/>
        <v>4.6785299999999994</v>
      </c>
      <c r="AL15" s="404">
        <f t="shared" si="0"/>
        <v>1.8</v>
      </c>
      <c r="AM15" s="404">
        <f t="shared" si="0"/>
        <v>2.2000000000000002</v>
      </c>
      <c r="AN15" s="404">
        <f t="shared" si="0"/>
        <v>4</v>
      </c>
      <c r="AO15" s="404">
        <f t="shared" si="0"/>
        <v>5</v>
      </c>
      <c r="AP15" s="404"/>
      <c r="AR15" s="404" t="str">
        <f t="shared" si="3"/>
        <v/>
      </c>
      <c r="AS15" s="404">
        <f t="shared" si="1"/>
        <v>1.5</v>
      </c>
      <c r="AT15" s="404">
        <f t="shared" si="1"/>
        <v>2.5</v>
      </c>
      <c r="AU15" s="404">
        <f t="shared" si="1"/>
        <v>1.9</v>
      </c>
      <c r="AV15" s="404">
        <f t="shared" si="1"/>
        <v>1.5</v>
      </c>
      <c r="AW15" s="404">
        <f t="shared" si="1"/>
        <v>4</v>
      </c>
      <c r="AX15" s="404">
        <f t="shared" si="1"/>
        <v>0.6</v>
      </c>
      <c r="AY15" s="404">
        <f t="shared" si="1"/>
        <v>3</v>
      </c>
      <c r="AZ15" s="404">
        <f t="shared" si="1"/>
        <v>2.6</v>
      </c>
      <c r="BA15" s="404" t="str">
        <f t="shared" si="1"/>
        <v/>
      </c>
      <c r="BB15" s="404">
        <f t="shared" si="1"/>
        <v>1.8</v>
      </c>
      <c r="BC15" s="404">
        <f t="shared" si="1"/>
        <v>2.2000000000000002</v>
      </c>
      <c r="BD15" s="404">
        <f t="shared" si="1"/>
        <v>4</v>
      </c>
      <c r="BE15" s="404">
        <f t="shared" si="1"/>
        <v>5</v>
      </c>
    </row>
    <row r="16" spans="2:57" s="242" customFormat="1" ht="13.5" customHeight="1">
      <c r="B16" s="98" t="s">
        <v>195</v>
      </c>
      <c r="C16" s="345"/>
      <c r="D16" s="9"/>
      <c r="E16" s="9"/>
      <c r="F16" s="9"/>
      <c r="G16" s="9"/>
      <c r="H16" s="131"/>
      <c r="I16" s="132"/>
      <c r="J16" s="258">
        <v>17.166500000000003</v>
      </c>
      <c r="K16" s="259" t="s">
        <v>215</v>
      </c>
      <c r="L16" s="259" t="s">
        <v>213</v>
      </c>
      <c r="M16" s="259" t="s">
        <v>221</v>
      </c>
      <c r="N16" s="260">
        <v>3.3332200000000003</v>
      </c>
      <c r="O16" s="259" t="s">
        <v>210</v>
      </c>
      <c r="P16" s="260" t="s">
        <v>2</v>
      </c>
      <c r="Q16" s="259" t="s">
        <v>217</v>
      </c>
      <c r="R16" s="259">
        <v>4.9122599999999998</v>
      </c>
      <c r="S16" s="260">
        <v>2.2017600000000002</v>
      </c>
      <c r="T16" s="260">
        <v>2.1795200000000001</v>
      </c>
      <c r="U16" s="259" t="s">
        <v>212</v>
      </c>
      <c r="V16" s="260" t="s">
        <v>222</v>
      </c>
      <c r="W16" s="350" t="s">
        <v>210</v>
      </c>
      <c r="X16" s="348">
        <v>43497</v>
      </c>
      <c r="Y16" s="243"/>
      <c r="Z16" s="409"/>
      <c r="AB16" s="404">
        <f t="shared" si="2"/>
        <v>17.166500000000003</v>
      </c>
      <c r="AC16" s="404">
        <f t="shared" si="0"/>
        <v>1.3</v>
      </c>
      <c r="AD16" s="404">
        <f t="shared" si="0"/>
        <v>2.4</v>
      </c>
      <c r="AE16" s="404">
        <f t="shared" si="0"/>
        <v>1.8</v>
      </c>
      <c r="AF16" s="404">
        <f t="shared" si="0"/>
        <v>3.3332200000000003</v>
      </c>
      <c r="AG16" s="404">
        <f t="shared" si="0"/>
        <v>4</v>
      </c>
      <c r="AH16" s="404">
        <f t="shared" si="0"/>
        <v>0.5</v>
      </c>
      <c r="AI16" s="404">
        <f t="shared" si="0"/>
        <v>2.7</v>
      </c>
      <c r="AJ16" s="404">
        <f t="shared" si="0"/>
        <v>4.9122599999999998</v>
      </c>
      <c r="AK16" s="404">
        <f t="shared" si="0"/>
        <v>2.2017600000000002</v>
      </c>
      <c r="AL16" s="404">
        <f t="shared" si="0"/>
        <v>2.1795200000000001</v>
      </c>
      <c r="AM16" s="404">
        <f t="shared" si="0"/>
        <v>1.7</v>
      </c>
      <c r="AN16" s="404">
        <f t="shared" si="0"/>
        <v>2.9</v>
      </c>
      <c r="AO16" s="404">
        <f t="shared" si="0"/>
        <v>4</v>
      </c>
      <c r="AP16" s="404"/>
      <c r="AR16" s="404" t="str">
        <f t="shared" si="3"/>
        <v/>
      </c>
      <c r="AS16" s="404">
        <f t="shared" si="1"/>
        <v>1.3</v>
      </c>
      <c r="AT16" s="404">
        <f t="shared" si="1"/>
        <v>2.4</v>
      </c>
      <c r="AU16" s="404">
        <f t="shared" si="1"/>
        <v>1.8</v>
      </c>
      <c r="AV16" s="404" t="str">
        <f t="shared" si="1"/>
        <v/>
      </c>
      <c r="AW16" s="404">
        <f t="shared" si="1"/>
        <v>4</v>
      </c>
      <c r="AX16" s="404">
        <f t="shared" si="1"/>
        <v>0.5</v>
      </c>
      <c r="AY16" s="404">
        <f t="shared" si="1"/>
        <v>2.7</v>
      </c>
      <c r="AZ16" s="404" t="str">
        <f t="shared" si="1"/>
        <v/>
      </c>
      <c r="BA16" s="404" t="str">
        <f t="shared" si="1"/>
        <v/>
      </c>
      <c r="BB16" s="404" t="str">
        <f t="shared" si="1"/>
        <v/>
      </c>
      <c r="BC16" s="404">
        <f t="shared" si="1"/>
        <v>1.7</v>
      </c>
      <c r="BD16" s="404">
        <f t="shared" si="1"/>
        <v>2.9</v>
      </c>
      <c r="BE16" s="404">
        <f t="shared" si="1"/>
        <v>4</v>
      </c>
    </row>
    <row r="17" spans="2:57" s="242" customFormat="1" ht="13.5" customHeight="1">
      <c r="B17" s="98" t="s">
        <v>195</v>
      </c>
      <c r="C17" s="345"/>
      <c r="D17" s="9"/>
      <c r="E17" s="9"/>
      <c r="F17" s="9"/>
      <c r="G17" s="9"/>
      <c r="H17" s="131"/>
      <c r="I17" s="132"/>
      <c r="J17" s="258" t="s">
        <v>208</v>
      </c>
      <c r="K17" s="259" t="s">
        <v>202</v>
      </c>
      <c r="L17" s="259" t="s">
        <v>200</v>
      </c>
      <c r="M17" s="259" t="s">
        <v>212</v>
      </c>
      <c r="N17" s="259" t="s">
        <v>212</v>
      </c>
      <c r="O17" s="259" t="s">
        <v>78</v>
      </c>
      <c r="P17" s="260">
        <v>1.08744</v>
      </c>
      <c r="Q17" s="259" t="s">
        <v>200</v>
      </c>
      <c r="R17" s="259">
        <v>4.6643999999999997</v>
      </c>
      <c r="S17" s="259">
        <v>3.6514000000000002</v>
      </c>
      <c r="T17" s="260" t="s">
        <v>202</v>
      </c>
      <c r="U17" s="259" t="s">
        <v>212</v>
      </c>
      <c r="V17" s="260" t="s">
        <v>211</v>
      </c>
      <c r="W17" s="350" t="s">
        <v>78</v>
      </c>
      <c r="X17" s="263">
        <v>43371</v>
      </c>
      <c r="Y17" s="243"/>
      <c r="Z17" s="409"/>
      <c r="AB17" s="404">
        <f t="shared" si="2"/>
        <v>1.2</v>
      </c>
      <c r="AC17" s="404">
        <f t="shared" si="0"/>
        <v>1.5</v>
      </c>
      <c r="AD17" s="404">
        <f t="shared" si="0"/>
        <v>3</v>
      </c>
      <c r="AE17" s="404">
        <f t="shared" si="0"/>
        <v>1.7</v>
      </c>
      <c r="AF17" s="404">
        <f t="shared" si="0"/>
        <v>1.7</v>
      </c>
      <c r="AG17" s="404">
        <f t="shared" si="0"/>
        <v>5</v>
      </c>
      <c r="AH17" s="404">
        <f t="shared" si="0"/>
        <v>1.08744</v>
      </c>
      <c r="AI17" s="404">
        <f t="shared" si="0"/>
        <v>3</v>
      </c>
      <c r="AJ17" s="404">
        <f t="shared" si="0"/>
        <v>4.6643999999999997</v>
      </c>
      <c r="AK17" s="404">
        <f t="shared" si="0"/>
        <v>3.6514000000000002</v>
      </c>
      <c r="AL17" s="404">
        <f t="shared" si="0"/>
        <v>1.5</v>
      </c>
      <c r="AM17" s="404">
        <f t="shared" si="0"/>
        <v>1.7</v>
      </c>
      <c r="AN17" s="404">
        <f t="shared" si="0"/>
        <v>2.8</v>
      </c>
      <c r="AO17" s="404">
        <f t="shared" si="0"/>
        <v>5</v>
      </c>
      <c r="AP17" s="404"/>
      <c r="AR17" s="404">
        <f t="shared" si="3"/>
        <v>1.2</v>
      </c>
      <c r="AS17" s="404">
        <f t="shared" si="1"/>
        <v>1.5</v>
      </c>
      <c r="AT17" s="404">
        <f t="shared" si="1"/>
        <v>3</v>
      </c>
      <c r="AU17" s="404">
        <f t="shared" si="1"/>
        <v>1.7</v>
      </c>
      <c r="AV17" s="404">
        <f t="shared" si="1"/>
        <v>1.7</v>
      </c>
      <c r="AW17" s="404">
        <f t="shared" si="1"/>
        <v>5</v>
      </c>
      <c r="AX17" s="404" t="str">
        <f t="shared" si="1"/>
        <v/>
      </c>
      <c r="AY17" s="404">
        <f t="shared" si="1"/>
        <v>3</v>
      </c>
      <c r="AZ17" s="404" t="str">
        <f t="shared" si="1"/>
        <v/>
      </c>
      <c r="BA17" s="404" t="str">
        <f t="shared" si="1"/>
        <v/>
      </c>
      <c r="BB17" s="404">
        <f t="shared" si="1"/>
        <v>1.5</v>
      </c>
      <c r="BC17" s="404">
        <f t="shared" si="1"/>
        <v>1.7</v>
      </c>
      <c r="BD17" s="404">
        <f t="shared" si="1"/>
        <v>2.8</v>
      </c>
      <c r="BE17" s="404">
        <f t="shared" si="1"/>
        <v>5</v>
      </c>
    </row>
    <row r="18" spans="2:57" s="373" customFormat="1" ht="13.5" customHeight="1">
      <c r="B18" s="374" t="s">
        <v>195</v>
      </c>
      <c r="C18" s="375"/>
      <c r="D18" s="297"/>
      <c r="E18" s="297"/>
      <c r="F18" s="297"/>
      <c r="G18" s="297"/>
      <c r="H18" s="376"/>
      <c r="I18" s="377"/>
      <c r="J18" s="378" t="s">
        <v>204</v>
      </c>
      <c r="K18" s="379" t="s">
        <v>215</v>
      </c>
      <c r="L18" s="380" t="s">
        <v>198</v>
      </c>
      <c r="M18" s="379" t="s">
        <v>215</v>
      </c>
      <c r="N18" s="379" t="s">
        <v>208</v>
      </c>
      <c r="O18" s="380" t="s">
        <v>200</v>
      </c>
      <c r="P18" s="379" t="s">
        <v>2</v>
      </c>
      <c r="Q18" s="379" t="s">
        <v>210</v>
      </c>
      <c r="R18" s="379" t="s">
        <v>219</v>
      </c>
      <c r="S18" s="379">
        <v>2.73996</v>
      </c>
      <c r="T18" s="379" t="s">
        <v>202</v>
      </c>
      <c r="U18" s="380" t="s">
        <v>199</v>
      </c>
      <c r="V18" s="379" t="s">
        <v>222</v>
      </c>
      <c r="W18" s="381" t="s">
        <v>78</v>
      </c>
      <c r="X18" s="382">
        <v>43153</v>
      </c>
      <c r="Y18" s="383"/>
      <c r="Z18" s="410"/>
    </row>
    <row r="19" spans="2:57" s="373" customFormat="1" ht="13.5" customHeight="1">
      <c r="B19" s="374" t="s">
        <v>195</v>
      </c>
      <c r="C19" s="375"/>
      <c r="D19" s="297"/>
      <c r="E19" s="297"/>
      <c r="F19" s="297"/>
      <c r="G19" s="297"/>
      <c r="H19" s="376"/>
      <c r="I19" s="377"/>
      <c r="J19" s="378" t="s">
        <v>12</v>
      </c>
      <c r="K19" s="379">
        <v>1.40967</v>
      </c>
      <c r="L19" s="380" t="s">
        <v>214</v>
      </c>
      <c r="M19" s="379" t="s">
        <v>207</v>
      </c>
      <c r="N19" s="379" t="s">
        <v>215</v>
      </c>
      <c r="O19" s="380" t="s">
        <v>210</v>
      </c>
      <c r="P19" s="379" t="s">
        <v>2</v>
      </c>
      <c r="Q19" s="379" t="s">
        <v>223</v>
      </c>
      <c r="R19" s="379" t="s">
        <v>200</v>
      </c>
      <c r="S19" s="379" t="s">
        <v>208</v>
      </c>
      <c r="T19" s="379" t="s">
        <v>196</v>
      </c>
      <c r="U19" s="380" t="s">
        <v>196</v>
      </c>
      <c r="V19" s="379" t="s">
        <v>209</v>
      </c>
      <c r="W19" s="381" t="s">
        <v>210</v>
      </c>
      <c r="X19" s="382">
        <v>43006</v>
      </c>
      <c r="Y19" s="383"/>
      <c r="Z19" s="410"/>
    </row>
    <row r="20" spans="2:57" s="373" customFormat="1" ht="13.5" customHeight="1">
      <c r="B20" s="374" t="s">
        <v>195</v>
      </c>
      <c r="C20" s="375"/>
      <c r="D20" s="297"/>
      <c r="E20" s="297"/>
      <c r="F20" s="297"/>
      <c r="G20" s="297"/>
      <c r="H20" s="376"/>
      <c r="I20" s="377"/>
      <c r="J20" s="378">
        <v>1.1931499999999999</v>
      </c>
      <c r="K20" s="379">
        <v>1.4553</v>
      </c>
      <c r="L20" s="380" t="s">
        <v>198</v>
      </c>
      <c r="M20" s="379" t="s">
        <v>207</v>
      </c>
      <c r="N20" s="379" t="s">
        <v>208</v>
      </c>
      <c r="O20" s="380" t="s">
        <v>200</v>
      </c>
      <c r="P20" s="379" t="s">
        <v>2</v>
      </c>
      <c r="Q20" s="379" t="s">
        <v>200</v>
      </c>
      <c r="R20" s="379" t="s">
        <v>220</v>
      </c>
      <c r="S20" s="379">
        <v>9.7118000000000002</v>
      </c>
      <c r="T20" s="379" t="s">
        <v>203</v>
      </c>
      <c r="U20" s="380" t="s">
        <v>196</v>
      </c>
      <c r="V20" s="379" t="s">
        <v>214</v>
      </c>
      <c r="W20" s="381" t="s">
        <v>78</v>
      </c>
      <c r="X20" s="382">
        <v>42790</v>
      </c>
      <c r="Y20" s="383"/>
      <c r="Z20" s="410"/>
    </row>
    <row r="21" spans="2:57" s="373" customFormat="1" ht="13.5" customHeight="1">
      <c r="B21" s="374" t="s">
        <v>195</v>
      </c>
      <c r="C21" s="375"/>
      <c r="D21" s="297"/>
      <c r="E21" s="297"/>
      <c r="F21" s="297"/>
      <c r="G21" s="297"/>
      <c r="H21" s="376"/>
      <c r="I21" s="377"/>
      <c r="J21" s="378" t="s">
        <v>12</v>
      </c>
      <c r="K21" s="379" t="s">
        <v>202</v>
      </c>
      <c r="L21" s="380" t="s">
        <v>221</v>
      </c>
      <c r="M21" s="379" t="s">
        <v>215</v>
      </c>
      <c r="N21" s="379" t="s">
        <v>203</v>
      </c>
      <c r="O21" s="380" t="s">
        <v>222</v>
      </c>
      <c r="P21" s="379" t="s">
        <v>2</v>
      </c>
      <c r="Q21" s="379">
        <v>3.0061599999999999</v>
      </c>
      <c r="R21" s="379" t="s">
        <v>221</v>
      </c>
      <c r="S21" s="379" t="s">
        <v>204</v>
      </c>
      <c r="T21" s="379" t="s">
        <v>215</v>
      </c>
      <c r="U21" s="380" t="s">
        <v>196</v>
      </c>
      <c r="V21" s="379" t="s">
        <v>198</v>
      </c>
      <c r="W21" s="381" t="s">
        <v>78</v>
      </c>
      <c r="X21" s="382">
        <v>42643</v>
      </c>
      <c r="Y21" s="383"/>
      <c r="Z21" s="410"/>
    </row>
    <row r="22" spans="2:57" s="373" customFormat="1" ht="13.5" customHeight="1">
      <c r="B22" s="374" t="s">
        <v>195</v>
      </c>
      <c r="C22" s="375"/>
      <c r="D22" s="297"/>
      <c r="E22" s="297"/>
      <c r="F22" s="297"/>
      <c r="G22" s="297"/>
      <c r="H22" s="376"/>
      <c r="I22" s="377"/>
      <c r="J22" s="378">
        <v>2.7018586989107627</v>
      </c>
      <c r="K22" s="379">
        <v>0.25848071651797411</v>
      </c>
      <c r="L22" s="380" t="s">
        <v>6</v>
      </c>
      <c r="M22" s="379" t="s">
        <v>6</v>
      </c>
      <c r="N22" s="379">
        <v>0.41962851583230149</v>
      </c>
      <c r="O22" s="380" t="s">
        <v>6</v>
      </c>
      <c r="P22" s="379">
        <v>0.14395943736721978</v>
      </c>
      <c r="Q22" s="379" t="s">
        <v>84</v>
      </c>
      <c r="R22" s="379">
        <v>0.85396601675671446</v>
      </c>
      <c r="S22" s="379">
        <v>0.49978597722797707</v>
      </c>
      <c r="T22" s="379">
        <v>6.4582127754284446</v>
      </c>
      <c r="U22" s="380" t="s">
        <v>58</v>
      </c>
      <c r="V22" s="379" t="s">
        <v>110</v>
      </c>
      <c r="W22" s="381" t="s">
        <v>224</v>
      </c>
      <c r="X22" s="382">
        <v>42419</v>
      </c>
      <c r="Y22" s="383"/>
      <c r="Z22" s="410"/>
    </row>
    <row r="23" spans="2:57" s="373" customFormat="1" ht="13.5" customHeight="1">
      <c r="B23" s="374" t="s">
        <v>195</v>
      </c>
      <c r="C23" s="375"/>
      <c r="D23" s="297"/>
      <c r="E23" s="297"/>
      <c r="F23" s="297"/>
      <c r="G23" s="297"/>
      <c r="H23" s="376"/>
      <c r="I23" s="377"/>
      <c r="J23" s="378">
        <v>0.2</v>
      </c>
      <c r="K23" s="379">
        <v>0.3</v>
      </c>
      <c r="L23" s="380" t="s">
        <v>6</v>
      </c>
      <c r="M23" s="379" t="s">
        <v>6</v>
      </c>
      <c r="N23" s="379">
        <v>1.9</v>
      </c>
      <c r="O23" s="380" t="s">
        <v>6</v>
      </c>
      <c r="P23" s="379" t="s">
        <v>6</v>
      </c>
      <c r="Q23" s="379" t="s">
        <v>6</v>
      </c>
      <c r="R23" s="379">
        <v>1.2</v>
      </c>
      <c r="S23" s="379">
        <v>1.5</v>
      </c>
      <c r="T23" s="379">
        <v>0.7</v>
      </c>
      <c r="U23" s="380" t="s">
        <v>40</v>
      </c>
      <c r="V23" s="379" t="s">
        <v>58</v>
      </c>
      <c r="W23" s="381" t="s">
        <v>202</v>
      </c>
      <c r="X23" s="382">
        <v>42251</v>
      </c>
      <c r="Y23" s="383"/>
      <c r="Z23" s="410"/>
    </row>
    <row r="24" spans="2:57" s="373" customFormat="1" ht="13.5" customHeight="1">
      <c r="B24" s="374" t="s">
        <v>195</v>
      </c>
      <c r="C24" s="375"/>
      <c r="D24" s="297"/>
      <c r="E24" s="297"/>
      <c r="F24" s="297"/>
      <c r="G24" s="297"/>
      <c r="H24" s="376"/>
      <c r="I24" s="377"/>
      <c r="J24" s="378">
        <v>2.9</v>
      </c>
      <c r="K24" s="379">
        <v>1.2</v>
      </c>
      <c r="L24" s="380" t="s">
        <v>6</v>
      </c>
      <c r="M24" s="379">
        <v>1.6</v>
      </c>
      <c r="N24" s="379">
        <v>3.1</v>
      </c>
      <c r="O24" s="380" t="s">
        <v>6</v>
      </c>
      <c r="P24" s="379">
        <v>0.2</v>
      </c>
      <c r="Q24" s="379">
        <v>1.4</v>
      </c>
      <c r="R24" s="379">
        <v>3.2</v>
      </c>
      <c r="S24" s="379">
        <v>3.6</v>
      </c>
      <c r="T24" s="379">
        <v>2.6</v>
      </c>
      <c r="U24" s="380" t="s">
        <v>58</v>
      </c>
      <c r="V24" s="379" t="s">
        <v>12</v>
      </c>
      <c r="W24" s="381" t="s">
        <v>225</v>
      </c>
      <c r="X24" s="382">
        <v>42060</v>
      </c>
      <c r="Y24" s="383"/>
      <c r="Z24" s="410"/>
    </row>
    <row r="25" spans="2:57" s="373" customFormat="1" ht="13.5" customHeight="1">
      <c r="B25" s="374" t="s">
        <v>195</v>
      </c>
      <c r="C25" s="375"/>
      <c r="D25" s="297"/>
      <c r="E25" s="297"/>
      <c r="F25" s="297"/>
      <c r="G25" s="297"/>
      <c r="H25" s="376"/>
      <c r="I25" s="377"/>
      <c r="J25" s="378">
        <v>0.3</v>
      </c>
      <c r="K25" s="379">
        <v>0.5</v>
      </c>
      <c r="L25" s="380" t="s">
        <v>6</v>
      </c>
      <c r="M25" s="379">
        <v>1.1000000000000001</v>
      </c>
      <c r="N25" s="379">
        <v>0.6</v>
      </c>
      <c r="O25" s="380" t="s">
        <v>6</v>
      </c>
      <c r="P25" s="379">
        <v>1</v>
      </c>
      <c r="Q25" s="379">
        <v>0.5</v>
      </c>
      <c r="R25" s="379">
        <v>1.1000000000000001</v>
      </c>
      <c r="S25" s="379">
        <v>1.6</v>
      </c>
      <c r="T25" s="379">
        <v>1.6</v>
      </c>
      <c r="U25" s="380" t="s">
        <v>4</v>
      </c>
      <c r="V25" s="379" t="s">
        <v>58</v>
      </c>
      <c r="W25" s="381" t="s">
        <v>209</v>
      </c>
      <c r="X25" s="382">
        <v>41908</v>
      </c>
      <c r="Y25" s="383"/>
    </row>
    <row r="26" spans="2:57" s="373" customFormat="1" ht="13.5" customHeight="1">
      <c r="B26" s="374" t="s">
        <v>195</v>
      </c>
      <c r="C26" s="375"/>
      <c r="D26" s="297"/>
      <c r="E26" s="297"/>
      <c r="F26" s="297"/>
      <c r="G26" s="297"/>
      <c r="H26" s="376"/>
      <c r="I26" s="377"/>
      <c r="J26" s="378">
        <v>0.8</v>
      </c>
      <c r="K26" s="379">
        <v>1.5</v>
      </c>
      <c r="L26" s="380" t="s">
        <v>6</v>
      </c>
      <c r="M26" s="379">
        <v>0.5</v>
      </c>
      <c r="N26" s="379">
        <v>1.6</v>
      </c>
      <c r="O26" s="380" t="s">
        <v>4</v>
      </c>
      <c r="P26" s="379">
        <v>0.4</v>
      </c>
      <c r="Q26" s="380" t="s">
        <v>6</v>
      </c>
      <c r="R26" s="379">
        <v>4.2</v>
      </c>
      <c r="S26" s="379">
        <v>1.9</v>
      </c>
      <c r="T26" s="379">
        <v>1.3</v>
      </c>
      <c r="U26" s="380" t="s">
        <v>4</v>
      </c>
      <c r="V26" s="379" t="s">
        <v>110</v>
      </c>
      <c r="W26" s="381" t="s">
        <v>226</v>
      </c>
      <c r="X26" s="382">
        <v>41684</v>
      </c>
      <c r="Y26" s="383"/>
    </row>
    <row r="27" spans="2:57" s="373" customFormat="1" ht="13.5" customHeight="1">
      <c r="B27" s="374" t="s">
        <v>195</v>
      </c>
      <c r="C27" s="375"/>
      <c r="D27" s="297"/>
      <c r="E27" s="297"/>
      <c r="F27" s="297"/>
      <c r="G27" s="297"/>
      <c r="H27" s="376"/>
      <c r="I27" s="377"/>
      <c r="J27" s="378" t="s">
        <v>6</v>
      </c>
      <c r="K27" s="379" t="s">
        <v>6</v>
      </c>
      <c r="L27" s="380" t="s">
        <v>6</v>
      </c>
      <c r="M27" s="379">
        <v>1</v>
      </c>
      <c r="N27" s="379">
        <v>2.8</v>
      </c>
      <c r="O27" s="380" t="s">
        <v>40</v>
      </c>
      <c r="P27" s="379">
        <v>0.2</v>
      </c>
      <c r="Q27" s="380" t="s">
        <v>6</v>
      </c>
      <c r="R27" s="379">
        <v>6.1</v>
      </c>
      <c r="S27" s="379">
        <v>1</v>
      </c>
      <c r="T27" s="379">
        <v>0.2</v>
      </c>
      <c r="U27" s="380" t="s">
        <v>201</v>
      </c>
      <c r="V27" s="379" t="s">
        <v>204</v>
      </c>
      <c r="W27" s="381" t="s">
        <v>226</v>
      </c>
      <c r="X27" s="382">
        <v>41523</v>
      </c>
      <c r="Y27" s="383"/>
    </row>
    <row r="28" spans="2:57" s="373" customFormat="1" ht="13.5" customHeight="1">
      <c r="B28" s="374" t="s">
        <v>195</v>
      </c>
      <c r="C28" s="375"/>
      <c r="D28" s="297"/>
      <c r="E28" s="297"/>
      <c r="F28" s="297"/>
      <c r="G28" s="297"/>
      <c r="H28" s="376"/>
      <c r="I28" s="377"/>
      <c r="J28" s="378">
        <v>0.9</v>
      </c>
      <c r="K28" s="379">
        <v>0.9</v>
      </c>
      <c r="L28" s="380" t="s">
        <v>6</v>
      </c>
      <c r="M28" s="379">
        <v>0.2</v>
      </c>
      <c r="N28" s="379">
        <v>1.5</v>
      </c>
      <c r="O28" s="380" t="s">
        <v>4</v>
      </c>
      <c r="P28" s="379">
        <v>1.2</v>
      </c>
      <c r="Q28" s="380" t="s">
        <v>6</v>
      </c>
      <c r="R28" s="379">
        <v>2.1</v>
      </c>
      <c r="S28" s="379">
        <v>0.7</v>
      </c>
      <c r="T28" s="379">
        <v>4.5</v>
      </c>
      <c r="U28" s="380" t="s">
        <v>40</v>
      </c>
      <c r="V28" s="379">
        <v>1.5</v>
      </c>
      <c r="W28" s="381" t="s">
        <v>208</v>
      </c>
      <c r="X28" s="382">
        <v>41285</v>
      </c>
      <c r="Y28" s="383"/>
    </row>
    <row r="29" spans="2:57" s="373" customFormat="1" ht="13.5" customHeight="1">
      <c r="B29" s="374" t="s">
        <v>195</v>
      </c>
      <c r="C29" s="375"/>
      <c r="D29" s="297"/>
      <c r="E29" s="297"/>
      <c r="F29" s="297"/>
      <c r="G29" s="297"/>
      <c r="H29" s="376"/>
      <c r="I29" s="377"/>
      <c r="J29" s="384" t="s">
        <v>110</v>
      </c>
      <c r="K29" s="385" t="s">
        <v>59</v>
      </c>
      <c r="L29" s="386" t="s">
        <v>227</v>
      </c>
      <c r="M29" s="385" t="s">
        <v>228</v>
      </c>
      <c r="N29" s="387">
        <v>1.2</v>
      </c>
      <c r="O29" s="385" t="s">
        <v>229</v>
      </c>
      <c r="P29" s="385" t="s">
        <v>2</v>
      </c>
      <c r="Q29" s="385" t="s">
        <v>229</v>
      </c>
      <c r="R29" s="385" t="s">
        <v>229</v>
      </c>
      <c r="S29" s="385" t="s">
        <v>228</v>
      </c>
      <c r="T29" s="385" t="s">
        <v>228</v>
      </c>
      <c r="U29" s="388" t="s">
        <v>230</v>
      </c>
      <c r="V29" s="388" t="s">
        <v>227</v>
      </c>
      <c r="W29" s="389" t="s">
        <v>230</v>
      </c>
      <c r="X29" s="382">
        <v>41108</v>
      </c>
      <c r="Y29" s="383"/>
    </row>
    <row r="30" spans="2:57" s="11" customFormat="1" ht="13.5" customHeight="1">
      <c r="B30" s="98"/>
      <c r="C30" s="345"/>
      <c r="D30" s="9"/>
      <c r="E30" s="9"/>
      <c r="F30" s="9"/>
      <c r="G30" s="9"/>
      <c r="H30" s="131"/>
      <c r="I30" s="132"/>
      <c r="J30" s="351"/>
      <c r="K30" s="353"/>
      <c r="L30" s="352"/>
      <c r="M30" s="354"/>
      <c r="N30" s="352"/>
      <c r="O30" s="352"/>
      <c r="P30" s="352"/>
      <c r="Q30" s="352"/>
      <c r="R30" s="352"/>
      <c r="S30" s="352"/>
      <c r="T30" s="355"/>
      <c r="U30" s="355"/>
      <c r="V30" s="356"/>
      <c r="W30" s="263"/>
      <c r="X30" s="267"/>
      <c r="Y30" s="243"/>
      <c r="Z30" s="11" t="s">
        <v>158</v>
      </c>
      <c r="AA30" s="404">
        <f>AVERAGE(AB8:AB17)</f>
        <v>4.7660790000000004</v>
      </c>
      <c r="AB30" s="404">
        <f t="shared" ref="AB30:AN30" si="4">AVERAGE(AC8:AC17)</f>
        <v>1.7608080000000002</v>
      </c>
      <c r="AC30" s="404">
        <f t="shared" si="4"/>
        <v>2.2399999999999998</v>
      </c>
      <c r="AD30" s="404">
        <f t="shared" si="4"/>
        <v>3.4271060000000007</v>
      </c>
      <c r="AE30" s="404">
        <f t="shared" si="4"/>
        <v>2.321755</v>
      </c>
      <c r="AF30" s="404">
        <f t="shared" si="4"/>
        <v>3.7</v>
      </c>
      <c r="AG30" s="404">
        <f t="shared" si="4"/>
        <v>0.78065799999999996</v>
      </c>
      <c r="AH30" s="404">
        <f t="shared" si="4"/>
        <v>3.9003869999999998</v>
      </c>
      <c r="AI30" s="404">
        <f t="shared" si="4"/>
        <v>6.1436220000000006</v>
      </c>
      <c r="AJ30" s="404">
        <f t="shared" si="4"/>
        <v>3.2319540000000004</v>
      </c>
      <c r="AK30" s="404">
        <f t="shared" si="4"/>
        <v>5.5709419999999996</v>
      </c>
      <c r="AL30" s="404">
        <f t="shared" si="4"/>
        <v>1.6099999999999999</v>
      </c>
      <c r="AM30" s="404">
        <f t="shared" si="4"/>
        <v>2.73</v>
      </c>
      <c r="AN30" s="404">
        <f t="shared" si="4"/>
        <v>4.0999999999999996</v>
      </c>
      <c r="AO30" s="404"/>
      <c r="AP30" s="11" t="s">
        <v>158</v>
      </c>
      <c r="AQ30" s="404">
        <f>AVERAGE(AR8:AR17)</f>
        <v>0.86</v>
      </c>
      <c r="AR30" s="404">
        <f t="shared" ref="AR30:BD30" si="5">AVERAGE(AS8:AS17)</f>
        <v>1.3</v>
      </c>
      <c r="AS30" s="404">
        <f t="shared" si="5"/>
        <v>2.2399999999999998</v>
      </c>
      <c r="AT30" s="404">
        <f t="shared" si="5"/>
        <v>1.5499999999999998</v>
      </c>
      <c r="AU30" s="404">
        <f t="shared" si="5"/>
        <v>1.3166666666666667</v>
      </c>
      <c r="AV30" s="404">
        <f t="shared" si="5"/>
        <v>3.7</v>
      </c>
      <c r="AW30" s="404">
        <f t="shared" si="5"/>
        <v>0.48333333333333334</v>
      </c>
      <c r="AX30" s="404">
        <f t="shared" si="5"/>
        <v>2.4571428571428569</v>
      </c>
      <c r="AY30" s="404">
        <f t="shared" si="5"/>
        <v>2.5</v>
      </c>
      <c r="AZ30" s="404">
        <f t="shared" si="5"/>
        <v>1.1000000000000001</v>
      </c>
      <c r="BA30" s="404">
        <f t="shared" si="5"/>
        <v>1.5333333333333332</v>
      </c>
      <c r="BB30" s="404">
        <f t="shared" si="5"/>
        <v>1.6099999999999999</v>
      </c>
      <c r="BC30" s="404">
        <f t="shared" si="5"/>
        <v>2.73</v>
      </c>
      <c r="BD30" s="404">
        <f t="shared" si="5"/>
        <v>4.0999999999999996</v>
      </c>
    </row>
    <row r="31" spans="2:57" s="11" customFormat="1" ht="13.5" customHeight="1">
      <c r="B31" s="98"/>
      <c r="C31" s="345"/>
      <c r="D31" s="9"/>
      <c r="E31" s="9"/>
      <c r="F31" s="9"/>
      <c r="G31" s="9"/>
      <c r="H31" s="131"/>
      <c r="I31" s="132"/>
      <c r="J31" s="351"/>
      <c r="K31" s="353"/>
      <c r="L31" s="352"/>
      <c r="M31" s="354"/>
      <c r="N31" s="352"/>
      <c r="O31" s="352"/>
      <c r="P31" s="352"/>
      <c r="Q31" s="352"/>
      <c r="R31" s="352"/>
      <c r="S31" s="352"/>
      <c r="T31" s="355"/>
      <c r="U31" s="355"/>
      <c r="V31" s="356"/>
      <c r="W31" s="263"/>
      <c r="X31" s="267"/>
      <c r="Y31" s="243"/>
      <c r="Z31" s="11" t="s">
        <v>159</v>
      </c>
      <c r="AA31" s="404">
        <f>_xlfn.STDEV.S(AB8:AB17)</f>
        <v>6.2799202492927142</v>
      </c>
      <c r="AB31" s="404">
        <f t="shared" ref="AB31:AN31" si="6">_xlfn.STDEV.S(AC8:AC17)</f>
        <v>1.164896637549157</v>
      </c>
      <c r="AC31" s="404">
        <f t="shared" si="6"/>
        <v>0.56411188803483192</v>
      </c>
      <c r="AD31" s="404">
        <f t="shared" si="6"/>
        <v>3.054290107414305</v>
      </c>
      <c r="AE31" s="404">
        <f t="shared" si="6"/>
        <v>2.0064547545096656</v>
      </c>
      <c r="AF31" s="404">
        <f t="shared" si="6"/>
        <v>1.2516655570345723</v>
      </c>
      <c r="AG31" s="404">
        <f t="shared" si="6"/>
        <v>0.58291310253473194</v>
      </c>
      <c r="AH31" s="404">
        <f t="shared" si="6"/>
        <v>3.7652259198443558</v>
      </c>
      <c r="AI31" s="404">
        <f t="shared" si="6"/>
        <v>5.4280179302348586</v>
      </c>
      <c r="AJ31" s="404">
        <f t="shared" si="6"/>
        <v>3.1628405698050042</v>
      </c>
      <c r="AK31" s="404">
        <f t="shared" si="6"/>
        <v>4.9282552536567703</v>
      </c>
      <c r="AL31" s="404">
        <f t="shared" si="6"/>
        <v>0.24244128727957817</v>
      </c>
      <c r="AM31" s="404">
        <f t="shared" si="6"/>
        <v>1.0220350070107946</v>
      </c>
      <c r="AN31" s="404">
        <f t="shared" si="6"/>
        <v>1.1005049346146121</v>
      </c>
      <c r="AO31" s="404"/>
      <c r="AP31" s="11" t="s">
        <v>159</v>
      </c>
      <c r="AQ31" s="404">
        <f>_xlfn.STDEV.S(AR8:AR17)</f>
        <v>0.24083189157584625</v>
      </c>
      <c r="AR31" s="404">
        <f t="shared" ref="AR31:BD31" si="7">_xlfn.STDEV.S(AS8:AS17)</f>
        <v>0.19148542155126788</v>
      </c>
      <c r="AS31" s="404">
        <f t="shared" si="7"/>
        <v>0.56411188803483192</v>
      </c>
      <c r="AT31" s="404">
        <f t="shared" si="7"/>
        <v>0.3271085446759231</v>
      </c>
      <c r="AU31" s="404">
        <f t="shared" si="7"/>
        <v>0.34880749227427277</v>
      </c>
      <c r="AV31" s="404">
        <f t="shared" si="7"/>
        <v>1.2516655570345723</v>
      </c>
      <c r="AW31" s="404">
        <f t="shared" si="7"/>
        <v>7.5277265270908375E-2</v>
      </c>
      <c r="AX31" s="404">
        <f t="shared" si="7"/>
        <v>0.43534332373864471</v>
      </c>
      <c r="AY31" s="404">
        <f t="shared" si="7"/>
        <v>0.14142135623730964</v>
      </c>
      <c r="AZ31" s="404" t="e">
        <f t="shared" si="7"/>
        <v>#DIV/0!</v>
      </c>
      <c r="BA31" s="404">
        <f t="shared" si="7"/>
        <v>0.25166114784236032</v>
      </c>
      <c r="BB31" s="404">
        <f t="shared" si="7"/>
        <v>0.24244128727957817</v>
      </c>
      <c r="BC31" s="404">
        <f t="shared" si="7"/>
        <v>1.0220350070107946</v>
      </c>
      <c r="BD31" s="404">
        <f t="shared" si="7"/>
        <v>1.1005049346146121</v>
      </c>
      <c r="BE31" s="404"/>
    </row>
    <row r="32" spans="2:57" s="242" customFormat="1" ht="13.5" customHeight="1">
      <c r="B32" s="98"/>
      <c r="C32" s="9"/>
      <c r="D32" s="9"/>
      <c r="E32" s="9"/>
      <c r="F32" s="9"/>
      <c r="G32" s="9"/>
      <c r="H32" s="9"/>
      <c r="I32" s="43"/>
      <c r="J32" s="357"/>
      <c r="K32" s="271"/>
      <c r="L32" s="270"/>
      <c r="M32" s="270"/>
      <c r="N32" s="270"/>
      <c r="O32" s="270"/>
      <c r="P32" s="270"/>
      <c r="Q32" s="270"/>
      <c r="R32" s="270"/>
      <c r="S32" s="270"/>
      <c r="T32" s="273"/>
      <c r="U32" s="273"/>
      <c r="V32" s="274"/>
      <c r="W32" s="263"/>
      <c r="X32" s="243"/>
      <c r="Y32" s="243"/>
      <c r="AC32" s="11"/>
      <c r="AL32" s="11"/>
      <c r="AM32" s="11"/>
      <c r="AN32" s="11"/>
      <c r="AO32" s="11"/>
    </row>
    <row r="33" spans="1:42" s="242" customFormat="1" ht="13.5" customHeight="1">
      <c r="B33" s="40" t="s">
        <v>231</v>
      </c>
      <c r="C33" s="255"/>
      <c r="D33" s="2" t="s">
        <v>232</v>
      </c>
      <c r="E33" s="9"/>
      <c r="F33" s="256"/>
      <c r="G33" s="256"/>
      <c r="H33" s="255"/>
      <c r="I33" s="257"/>
      <c r="J33" s="269">
        <v>6.7606200000000003</v>
      </c>
      <c r="K33" s="270">
        <v>650.28474000000006</v>
      </c>
      <c r="L33" s="271" t="s">
        <v>196</v>
      </c>
      <c r="M33" s="270">
        <v>35.517749999999999</v>
      </c>
      <c r="N33" s="270">
        <v>5.8830600000000004</v>
      </c>
      <c r="O33" s="270" t="s">
        <v>197</v>
      </c>
      <c r="P33" s="272">
        <v>0.88607999999999998</v>
      </c>
      <c r="Q33" s="270" t="s">
        <v>198</v>
      </c>
      <c r="R33" s="270">
        <v>103.45410000000001</v>
      </c>
      <c r="S33" s="270">
        <v>77.787600000000012</v>
      </c>
      <c r="T33" s="270">
        <v>181.60380000000001</v>
      </c>
      <c r="U33" s="273" t="s">
        <v>196</v>
      </c>
      <c r="V33" s="273" t="s">
        <v>199</v>
      </c>
      <c r="W33" s="274" t="s">
        <v>200</v>
      </c>
      <c r="X33" s="337">
        <v>44587</v>
      </c>
      <c r="Y33" s="243"/>
      <c r="Z33" s="409"/>
      <c r="AD33" s="11"/>
      <c r="AM33" s="11"/>
      <c r="AN33" s="11"/>
      <c r="AO33" s="11"/>
      <c r="AP33" s="11"/>
    </row>
    <row r="34" spans="1:42" s="251" customFormat="1" ht="13.5" customHeight="1">
      <c r="A34" s="248"/>
      <c r="B34" s="40" t="s">
        <v>231</v>
      </c>
      <c r="C34" s="255"/>
      <c r="D34" s="2" t="s">
        <v>232</v>
      </c>
      <c r="E34" s="9"/>
      <c r="F34" s="256"/>
      <c r="G34" s="256"/>
      <c r="H34" s="255"/>
      <c r="I34" s="257"/>
      <c r="J34" s="258">
        <v>6.8499000000000008</v>
      </c>
      <c r="K34" s="259">
        <v>733.38048000000003</v>
      </c>
      <c r="L34" s="259" t="s">
        <v>220</v>
      </c>
      <c r="M34" s="259">
        <v>96.799019999999999</v>
      </c>
      <c r="N34" s="259">
        <v>5.74308</v>
      </c>
      <c r="O34" s="259" t="s">
        <v>78</v>
      </c>
      <c r="P34" s="260">
        <v>0.67079999999999995</v>
      </c>
      <c r="Q34" s="259" t="s">
        <v>213</v>
      </c>
      <c r="R34" s="259">
        <v>225.17466000000002</v>
      </c>
      <c r="S34" s="259">
        <v>63.096480000000007</v>
      </c>
      <c r="T34" s="259">
        <v>244.27440000000001</v>
      </c>
      <c r="U34" s="261" t="s">
        <v>207</v>
      </c>
      <c r="V34" s="261" t="s">
        <v>214</v>
      </c>
      <c r="W34" s="262" t="s">
        <v>78</v>
      </c>
      <c r="X34" s="348">
        <v>43887</v>
      </c>
      <c r="Y34" s="249"/>
      <c r="Z34" s="411"/>
      <c r="AA34" s="250"/>
      <c r="AD34" s="266"/>
      <c r="AM34" s="266"/>
      <c r="AN34" s="266"/>
      <c r="AO34" s="266"/>
      <c r="AP34" s="266"/>
    </row>
    <row r="35" spans="1:42" s="251" customFormat="1" ht="13.5" customHeight="1">
      <c r="A35" s="248"/>
      <c r="B35" s="40" t="s">
        <v>231</v>
      </c>
      <c r="C35" s="255"/>
      <c r="D35" s="2" t="s">
        <v>232</v>
      </c>
      <c r="E35" s="9"/>
      <c r="F35" s="256"/>
      <c r="G35" s="256"/>
      <c r="H35" s="255"/>
      <c r="I35" s="257"/>
      <c r="J35" s="258">
        <v>5.7548399999999997</v>
      </c>
      <c r="K35" s="259">
        <v>659.71268999999995</v>
      </c>
      <c r="L35" s="259" t="s">
        <v>213</v>
      </c>
      <c r="M35" s="259">
        <v>29.459430000000001</v>
      </c>
      <c r="N35" s="259">
        <v>5.9896200000000004</v>
      </c>
      <c r="O35" s="259" t="s">
        <v>210</v>
      </c>
      <c r="P35" s="260">
        <v>0.55145999999999995</v>
      </c>
      <c r="Q35" s="259" t="s">
        <v>217</v>
      </c>
      <c r="R35" s="259">
        <v>171.00447</v>
      </c>
      <c r="S35" s="259">
        <v>77.332710000000006</v>
      </c>
      <c r="T35" s="259">
        <v>227.85945000000004</v>
      </c>
      <c r="U35" s="261" t="s">
        <v>212</v>
      </c>
      <c r="V35" s="261" t="s">
        <v>211</v>
      </c>
      <c r="W35" s="262" t="s">
        <v>210</v>
      </c>
      <c r="X35" s="348">
        <v>43497</v>
      </c>
      <c r="Y35" s="249"/>
      <c r="Z35" s="411"/>
      <c r="AA35" s="250"/>
      <c r="AD35" s="266"/>
      <c r="AM35" s="266"/>
      <c r="AN35" s="266"/>
      <c r="AO35" s="266"/>
      <c r="AP35" s="266"/>
    </row>
    <row r="36" spans="1:42" s="251" customFormat="1" ht="13.5" customHeight="1">
      <c r="A36" s="248"/>
      <c r="B36" s="40" t="s">
        <v>233</v>
      </c>
      <c r="C36" s="255"/>
      <c r="D36" s="2" t="s">
        <v>232</v>
      </c>
      <c r="E36" s="9"/>
      <c r="F36" s="256"/>
      <c r="G36" s="256"/>
      <c r="H36" s="255"/>
      <c r="I36" s="257"/>
      <c r="J36" s="258">
        <v>3.0249600000000001</v>
      </c>
      <c r="K36" s="259">
        <v>58.975680000000004</v>
      </c>
      <c r="L36" s="259" t="s">
        <v>200</v>
      </c>
      <c r="M36" s="259">
        <v>5.3433600000000006</v>
      </c>
      <c r="N36" s="259" t="s">
        <v>207</v>
      </c>
      <c r="O36" s="259" t="s">
        <v>78</v>
      </c>
      <c r="P36" s="260" t="s">
        <v>110</v>
      </c>
      <c r="Q36" s="259" t="s">
        <v>200</v>
      </c>
      <c r="R36" s="259">
        <v>47.701079999999997</v>
      </c>
      <c r="S36" s="259">
        <v>46.042319999999997</v>
      </c>
      <c r="T36" s="259">
        <v>206.68260000000001</v>
      </c>
      <c r="U36" s="261" t="s">
        <v>212</v>
      </c>
      <c r="V36" s="261" t="s">
        <v>211</v>
      </c>
      <c r="W36" s="262" t="s">
        <v>78</v>
      </c>
      <c r="X36" s="263">
        <v>43371</v>
      </c>
      <c r="Y36" s="249"/>
      <c r="Z36" s="411"/>
      <c r="AA36" s="250"/>
      <c r="AD36" s="266"/>
      <c r="AM36" s="266"/>
      <c r="AN36" s="266"/>
      <c r="AO36" s="266"/>
      <c r="AP36" s="266"/>
    </row>
    <row r="37" spans="1:42" s="399" customFormat="1" ht="13.5" customHeight="1">
      <c r="A37" s="390"/>
      <c r="B37" s="286" t="s">
        <v>233</v>
      </c>
      <c r="C37" s="391"/>
      <c r="D37" s="287" t="s">
        <v>232</v>
      </c>
      <c r="E37" s="297"/>
      <c r="F37" s="392"/>
      <c r="G37" s="392"/>
      <c r="H37" s="391"/>
      <c r="I37" s="393"/>
      <c r="J37" s="394">
        <v>8.7926400000000005</v>
      </c>
      <c r="K37" s="380">
        <v>1520</v>
      </c>
      <c r="L37" s="380" t="s">
        <v>198</v>
      </c>
      <c r="M37" s="380">
        <v>35.908439999999999</v>
      </c>
      <c r="N37" s="380">
        <v>6.7105800000000002</v>
      </c>
      <c r="O37" s="380" t="s">
        <v>200</v>
      </c>
      <c r="P37" s="379" t="s">
        <v>2</v>
      </c>
      <c r="Q37" s="380" t="s">
        <v>210</v>
      </c>
      <c r="R37" s="380">
        <v>451.09494000000007</v>
      </c>
      <c r="S37" s="380">
        <v>78.282359999999997</v>
      </c>
      <c r="T37" s="380">
        <v>297.43529999999998</v>
      </c>
      <c r="U37" s="395" t="s">
        <v>199</v>
      </c>
      <c r="V37" s="395" t="s">
        <v>222</v>
      </c>
      <c r="W37" s="396" t="s">
        <v>78</v>
      </c>
      <c r="X37" s="382">
        <v>43153</v>
      </c>
      <c r="Y37" s="397"/>
      <c r="Z37" s="412"/>
      <c r="AA37" s="398"/>
    </row>
    <row r="38" spans="1:42" s="399" customFormat="1" ht="13.5" customHeight="1">
      <c r="A38" s="390"/>
      <c r="B38" s="286" t="s">
        <v>233</v>
      </c>
      <c r="C38" s="391"/>
      <c r="D38" s="287" t="s">
        <v>232</v>
      </c>
      <c r="E38" s="297"/>
      <c r="F38" s="392"/>
      <c r="G38" s="392"/>
      <c r="H38" s="391"/>
      <c r="I38" s="393"/>
      <c r="J38" s="394">
        <v>3.5817599999999996</v>
      </c>
      <c r="K38" s="380">
        <v>722.65311999999994</v>
      </c>
      <c r="L38" s="380" t="s">
        <v>214</v>
      </c>
      <c r="M38" s="380">
        <v>22.496319999999997</v>
      </c>
      <c r="N38" s="380">
        <v>2.71712</v>
      </c>
      <c r="O38" s="380" t="s">
        <v>210</v>
      </c>
      <c r="P38" s="379" t="s">
        <v>2</v>
      </c>
      <c r="Q38" s="380" t="s">
        <v>223</v>
      </c>
      <c r="R38" s="380">
        <v>283.34655999999995</v>
      </c>
      <c r="S38" s="380">
        <v>104.26751999999999</v>
      </c>
      <c r="T38" s="380">
        <v>188.09056000000001</v>
      </c>
      <c r="U38" s="395" t="s">
        <v>196</v>
      </c>
      <c r="V38" s="395" t="s">
        <v>209</v>
      </c>
      <c r="W38" s="396" t="s">
        <v>210</v>
      </c>
      <c r="X38" s="382">
        <v>43006</v>
      </c>
      <c r="Y38" s="397"/>
      <c r="Z38" s="412"/>
      <c r="AA38" s="398"/>
    </row>
    <row r="39" spans="1:42" s="399" customFormat="1" ht="13.5" customHeight="1">
      <c r="A39" s="390"/>
      <c r="B39" s="286" t="s">
        <v>233</v>
      </c>
      <c r="C39" s="391"/>
      <c r="D39" s="287" t="s">
        <v>232</v>
      </c>
      <c r="E39" s="297"/>
      <c r="F39" s="392"/>
      <c r="G39" s="392"/>
      <c r="H39" s="391"/>
      <c r="I39" s="393"/>
      <c r="J39" s="394">
        <v>8.5171499999999991</v>
      </c>
      <c r="K39" s="380">
        <v>670.16970000000003</v>
      </c>
      <c r="L39" s="380" t="s">
        <v>198</v>
      </c>
      <c r="M39" s="380">
        <v>45.574649999999998</v>
      </c>
      <c r="N39" s="380">
        <v>17.865359999999999</v>
      </c>
      <c r="O39" s="380" t="s">
        <v>200</v>
      </c>
      <c r="P39" s="379">
        <v>0.80190000000000006</v>
      </c>
      <c r="Q39" s="380">
        <v>22.57227</v>
      </c>
      <c r="R39" s="380">
        <v>154.42407</v>
      </c>
      <c r="S39" s="380">
        <v>143.32868999999999</v>
      </c>
      <c r="T39" s="380">
        <v>256.62258000000003</v>
      </c>
      <c r="U39" s="395" t="s">
        <v>196</v>
      </c>
      <c r="V39" s="395" t="s">
        <v>214</v>
      </c>
      <c r="W39" s="396" t="s">
        <v>78</v>
      </c>
      <c r="X39" s="382">
        <v>42790</v>
      </c>
      <c r="Y39" s="397"/>
      <c r="Z39" s="412"/>
      <c r="AA39" s="398"/>
    </row>
    <row r="40" spans="1:42" s="399" customFormat="1" ht="13.5" customHeight="1">
      <c r="A40" s="390"/>
      <c r="B40" s="286" t="s">
        <v>233</v>
      </c>
      <c r="C40" s="391"/>
      <c r="D40" s="287" t="s">
        <v>232</v>
      </c>
      <c r="E40" s="297"/>
      <c r="F40" s="392"/>
      <c r="G40" s="392"/>
      <c r="H40" s="391"/>
      <c r="I40" s="393"/>
      <c r="J40" s="378">
        <v>1.7341599999999999</v>
      </c>
      <c r="K40" s="380">
        <v>232.96043999999998</v>
      </c>
      <c r="L40" s="380" t="s">
        <v>221</v>
      </c>
      <c r="M40" s="380">
        <v>11.096079999999999</v>
      </c>
      <c r="N40" s="379">
        <v>1.7574799999999999</v>
      </c>
      <c r="O40" s="380" t="s">
        <v>222</v>
      </c>
      <c r="P40" s="379">
        <v>0.58511999999999997</v>
      </c>
      <c r="Q40" s="380">
        <v>13.396279999999999</v>
      </c>
      <c r="R40" s="380">
        <v>111.53743999999999</v>
      </c>
      <c r="S40" s="380">
        <v>63.110280000000003</v>
      </c>
      <c r="T40" s="380">
        <v>389.65599999999995</v>
      </c>
      <c r="U40" s="395" t="s">
        <v>196</v>
      </c>
      <c r="V40" s="395" t="s">
        <v>198</v>
      </c>
      <c r="W40" s="396" t="s">
        <v>78</v>
      </c>
      <c r="X40" s="382">
        <v>42643</v>
      </c>
      <c r="Y40" s="397"/>
      <c r="Z40" s="412"/>
      <c r="AA40" s="398"/>
    </row>
    <row r="41" spans="1:42" s="399" customFormat="1" ht="13.5" customHeight="1">
      <c r="A41" s="390"/>
      <c r="B41" s="286" t="s">
        <v>233</v>
      </c>
      <c r="C41" s="391"/>
      <c r="D41" s="287" t="s">
        <v>232</v>
      </c>
      <c r="E41" s="297"/>
      <c r="F41" s="392"/>
      <c r="G41" s="392"/>
      <c r="H41" s="391"/>
      <c r="I41" s="393"/>
      <c r="J41" s="394">
        <v>9.613999999999999</v>
      </c>
      <c r="K41" s="380">
        <v>57.775959999999998</v>
      </c>
      <c r="L41" s="380" t="s">
        <v>199</v>
      </c>
      <c r="M41" s="380">
        <v>38.748599999999996</v>
      </c>
      <c r="N41" s="380">
        <v>16.688649999999999</v>
      </c>
      <c r="O41" s="380" t="s">
        <v>78</v>
      </c>
      <c r="P41" s="379">
        <v>0.61236999999999997</v>
      </c>
      <c r="Q41" s="380">
        <v>29.301799999999997</v>
      </c>
      <c r="R41" s="380">
        <v>91.071749999999994</v>
      </c>
      <c r="S41" s="380">
        <v>101.83734</v>
      </c>
      <c r="T41" s="380">
        <v>354.33233000000001</v>
      </c>
      <c r="U41" s="395" t="s">
        <v>215</v>
      </c>
      <c r="V41" s="395" t="s">
        <v>214</v>
      </c>
      <c r="W41" s="396" t="s">
        <v>78</v>
      </c>
      <c r="X41" s="382">
        <v>42419</v>
      </c>
      <c r="Y41" s="397"/>
      <c r="Z41" s="412"/>
      <c r="AA41" s="398"/>
    </row>
    <row r="42" spans="1:42" s="399" customFormat="1" ht="13.5" customHeight="1">
      <c r="A42" s="390"/>
      <c r="B42" s="286" t="s">
        <v>233</v>
      </c>
      <c r="C42" s="391"/>
      <c r="D42" s="287" t="s">
        <v>232</v>
      </c>
      <c r="E42" s="297"/>
      <c r="F42" s="392"/>
      <c r="G42" s="392"/>
      <c r="H42" s="391"/>
      <c r="I42" s="393"/>
      <c r="J42" s="394">
        <v>6.1362000000000005</v>
      </c>
      <c r="K42" s="380">
        <v>785.55120000000011</v>
      </c>
      <c r="L42" s="380" t="s">
        <v>221</v>
      </c>
      <c r="M42" s="380">
        <v>31.751999999999999</v>
      </c>
      <c r="N42" s="380">
        <v>5.3906999999999998</v>
      </c>
      <c r="O42" s="380" t="s">
        <v>200</v>
      </c>
      <c r="P42" s="379">
        <v>0.7854000000000001</v>
      </c>
      <c r="Q42" s="380">
        <v>30.460499999999996</v>
      </c>
      <c r="R42" s="380">
        <v>334.25909999999999</v>
      </c>
      <c r="S42" s="380">
        <v>153.33150000000001</v>
      </c>
      <c r="T42" s="380">
        <v>617.05560000000003</v>
      </c>
      <c r="U42" s="395" t="s">
        <v>208</v>
      </c>
      <c r="V42" s="395" t="s">
        <v>198</v>
      </c>
      <c r="W42" s="396" t="s">
        <v>78</v>
      </c>
      <c r="X42" s="382">
        <v>42251</v>
      </c>
      <c r="Y42" s="397"/>
      <c r="Z42" s="412"/>
      <c r="AA42" s="398"/>
    </row>
    <row r="43" spans="1:42" s="373" customFormat="1" ht="13.5" customHeight="1">
      <c r="B43" s="286" t="s">
        <v>233</v>
      </c>
      <c r="C43" s="391"/>
      <c r="D43" s="287" t="s">
        <v>232</v>
      </c>
      <c r="E43" s="297"/>
      <c r="F43" s="297"/>
      <c r="G43" s="297"/>
      <c r="H43" s="376"/>
      <c r="I43" s="377"/>
      <c r="J43" s="394">
        <v>10</v>
      </c>
      <c r="K43" s="380">
        <v>1160</v>
      </c>
      <c r="L43" s="380" t="s">
        <v>198</v>
      </c>
      <c r="M43" s="380">
        <v>71</v>
      </c>
      <c r="N43" s="380">
        <v>13</v>
      </c>
      <c r="O43" s="380" t="s">
        <v>210</v>
      </c>
      <c r="P43" s="379">
        <v>1.5</v>
      </c>
      <c r="Q43" s="380">
        <v>57</v>
      </c>
      <c r="R43" s="380">
        <v>231</v>
      </c>
      <c r="S43" s="380">
        <v>129</v>
      </c>
      <c r="T43" s="380">
        <v>532</v>
      </c>
      <c r="U43" s="395" t="s">
        <v>206</v>
      </c>
      <c r="V43" s="395" t="s">
        <v>202</v>
      </c>
      <c r="W43" s="396" t="s">
        <v>210</v>
      </c>
      <c r="X43" s="382">
        <v>42060</v>
      </c>
      <c r="Y43" s="383"/>
      <c r="Z43" s="410"/>
    </row>
    <row r="44" spans="1:42" s="373" customFormat="1" ht="13.5" customHeight="1">
      <c r="B44" s="286" t="s">
        <v>233</v>
      </c>
      <c r="C44" s="391"/>
      <c r="D44" s="287" t="s">
        <v>232</v>
      </c>
      <c r="E44" s="297"/>
      <c r="F44" s="297"/>
      <c r="G44" s="297"/>
      <c r="H44" s="376"/>
      <c r="I44" s="377"/>
      <c r="J44" s="378">
        <v>1.6</v>
      </c>
      <c r="K44" s="380">
        <v>93</v>
      </c>
      <c r="L44" s="380" t="s">
        <v>202</v>
      </c>
      <c r="M44" s="380">
        <v>13</v>
      </c>
      <c r="N44" s="380">
        <v>3</v>
      </c>
      <c r="O44" s="380" t="s">
        <v>217</v>
      </c>
      <c r="P44" s="379">
        <v>1.5</v>
      </c>
      <c r="Q44" s="380">
        <v>8.4</v>
      </c>
      <c r="R44" s="380">
        <v>55</v>
      </c>
      <c r="S44" s="380">
        <v>39</v>
      </c>
      <c r="T44" s="380">
        <v>238</v>
      </c>
      <c r="U44" s="395" t="s">
        <v>204</v>
      </c>
      <c r="V44" s="395" t="s">
        <v>208</v>
      </c>
      <c r="W44" s="396" t="s">
        <v>234</v>
      </c>
      <c r="X44" s="382">
        <v>41908</v>
      </c>
      <c r="Y44" s="383"/>
      <c r="Z44" s="410"/>
    </row>
    <row r="45" spans="1:42" s="373" customFormat="1" ht="13.5" customHeight="1">
      <c r="B45" s="286" t="s">
        <v>233</v>
      </c>
      <c r="C45" s="391"/>
      <c r="D45" s="287" t="s">
        <v>232</v>
      </c>
      <c r="E45" s="297"/>
      <c r="F45" s="297"/>
      <c r="G45" s="297"/>
      <c r="H45" s="376"/>
      <c r="I45" s="377"/>
      <c r="J45" s="394">
        <v>9</v>
      </c>
      <c r="K45" s="380">
        <v>41</v>
      </c>
      <c r="L45" s="380">
        <v>24</v>
      </c>
      <c r="M45" s="380">
        <v>26</v>
      </c>
      <c r="N45" s="380">
        <v>8</v>
      </c>
      <c r="O45" s="380" t="s">
        <v>210</v>
      </c>
      <c r="P45" s="380" t="s">
        <v>201</v>
      </c>
      <c r="Q45" s="380">
        <v>54</v>
      </c>
      <c r="R45" s="380">
        <v>92</v>
      </c>
      <c r="S45" s="380">
        <v>82</v>
      </c>
      <c r="T45" s="380">
        <v>323</v>
      </c>
      <c r="U45" s="395" t="s">
        <v>208</v>
      </c>
      <c r="V45" s="395" t="s">
        <v>199</v>
      </c>
      <c r="W45" s="396" t="s">
        <v>78</v>
      </c>
      <c r="X45" s="382">
        <v>41684</v>
      </c>
      <c r="Y45" s="383"/>
      <c r="Z45" s="410"/>
    </row>
    <row r="46" spans="1:42" s="373" customFormat="1" ht="13.5" customHeight="1">
      <c r="B46" s="286" t="s">
        <v>233</v>
      </c>
      <c r="C46" s="391"/>
      <c r="D46" s="287" t="s">
        <v>232</v>
      </c>
      <c r="E46" s="297"/>
      <c r="F46" s="297"/>
      <c r="G46" s="297"/>
      <c r="H46" s="376"/>
      <c r="I46" s="377"/>
      <c r="J46" s="378">
        <v>2.5</v>
      </c>
      <c r="K46" s="380">
        <v>656</v>
      </c>
      <c r="L46" s="380" t="s">
        <v>210</v>
      </c>
      <c r="M46" s="380">
        <v>11</v>
      </c>
      <c r="N46" s="379">
        <v>2</v>
      </c>
      <c r="O46" s="380" t="s">
        <v>78</v>
      </c>
      <c r="P46" s="380" t="s">
        <v>206</v>
      </c>
      <c r="Q46" s="380">
        <v>108</v>
      </c>
      <c r="R46" s="380">
        <v>100</v>
      </c>
      <c r="S46" s="380">
        <v>84</v>
      </c>
      <c r="T46" s="380">
        <v>414</v>
      </c>
      <c r="U46" s="395" t="s">
        <v>202</v>
      </c>
      <c r="V46" s="395" t="s">
        <v>218</v>
      </c>
      <c r="W46" s="396" t="s">
        <v>223</v>
      </c>
      <c r="X46" s="382">
        <v>41523</v>
      </c>
      <c r="Y46" s="383"/>
      <c r="Z46" s="410"/>
    </row>
    <row r="47" spans="1:42" s="373" customFormat="1" ht="13.5" customHeight="1">
      <c r="B47" s="286" t="s">
        <v>233</v>
      </c>
      <c r="C47" s="391"/>
      <c r="D47" s="287" t="s">
        <v>232</v>
      </c>
      <c r="E47" s="297"/>
      <c r="F47" s="297"/>
      <c r="G47" s="297"/>
      <c r="H47" s="376"/>
      <c r="I47" s="377"/>
      <c r="J47" s="394">
        <v>29</v>
      </c>
      <c r="K47" s="380">
        <v>705</v>
      </c>
      <c r="L47" s="380" t="s">
        <v>221</v>
      </c>
      <c r="M47" s="380">
        <v>132</v>
      </c>
      <c r="N47" s="380">
        <v>59</v>
      </c>
      <c r="O47" s="380" t="s">
        <v>222</v>
      </c>
      <c r="P47" s="380" t="s">
        <v>2</v>
      </c>
      <c r="Q47" s="380">
        <v>33</v>
      </c>
      <c r="R47" s="380">
        <v>456</v>
      </c>
      <c r="S47" s="380">
        <v>358</v>
      </c>
      <c r="T47" s="380">
        <v>1340</v>
      </c>
      <c r="U47" s="395" t="s">
        <v>202</v>
      </c>
      <c r="V47" s="395" t="s">
        <v>213</v>
      </c>
      <c r="W47" s="396" t="s">
        <v>223</v>
      </c>
      <c r="X47" s="382">
        <v>41285</v>
      </c>
      <c r="Y47" s="383"/>
      <c r="Z47" s="410"/>
    </row>
    <row r="48" spans="1:42" s="373" customFormat="1" ht="13.5" customHeight="1">
      <c r="B48" s="286" t="s">
        <v>235</v>
      </c>
      <c r="C48" s="400"/>
      <c r="D48" s="297"/>
      <c r="E48" s="297"/>
      <c r="F48" s="297"/>
      <c r="G48" s="297"/>
      <c r="H48" s="376"/>
      <c r="I48" s="377"/>
      <c r="J48" s="401">
        <v>26</v>
      </c>
      <c r="K48" s="387">
        <v>405</v>
      </c>
      <c r="L48" s="386" t="s">
        <v>227</v>
      </c>
      <c r="M48" s="387">
        <v>122</v>
      </c>
      <c r="N48" s="387">
        <v>22</v>
      </c>
      <c r="O48" s="385" t="s">
        <v>229</v>
      </c>
      <c r="P48" s="402">
        <v>1.3</v>
      </c>
      <c r="Q48" s="387">
        <v>18</v>
      </c>
      <c r="R48" s="387">
        <v>666</v>
      </c>
      <c r="S48" s="387">
        <v>527</v>
      </c>
      <c r="T48" s="380">
        <v>1150</v>
      </c>
      <c r="U48" s="388" t="s">
        <v>230</v>
      </c>
      <c r="V48" s="388" t="s">
        <v>227</v>
      </c>
      <c r="W48" s="389" t="s">
        <v>230</v>
      </c>
      <c r="X48" s="382">
        <v>41108</v>
      </c>
      <c r="Y48" s="383"/>
      <c r="Z48" s="410"/>
    </row>
    <row r="49" spans="1:42" s="11" customFormat="1" ht="13.5" hidden="1" customHeight="1">
      <c r="B49" s="40"/>
      <c r="C49" s="358"/>
      <c r="D49" s="9"/>
      <c r="E49" s="9"/>
      <c r="F49" s="9"/>
      <c r="G49" s="9"/>
      <c r="H49" s="131"/>
      <c r="I49" s="132"/>
      <c r="J49" s="359"/>
      <c r="K49" s="354"/>
      <c r="L49" s="353"/>
      <c r="M49" s="354"/>
      <c r="N49" s="354"/>
      <c r="O49" s="352"/>
      <c r="P49" s="360"/>
      <c r="Q49" s="354"/>
      <c r="R49" s="354"/>
      <c r="S49" s="354"/>
      <c r="T49" s="259"/>
      <c r="U49" s="355"/>
      <c r="V49" s="355"/>
      <c r="W49" s="356"/>
      <c r="X49" s="263"/>
      <c r="Y49" s="267"/>
      <c r="Z49" s="408"/>
    </row>
    <row r="50" spans="1:42" s="242" customFormat="1" ht="13.5" hidden="1" customHeight="1">
      <c r="B50" s="40" t="s">
        <v>236</v>
      </c>
      <c r="C50" s="255"/>
      <c r="D50" s="9" t="s">
        <v>145</v>
      </c>
      <c r="E50" s="9"/>
      <c r="F50" s="256"/>
      <c r="G50" s="256"/>
      <c r="H50" s="255"/>
      <c r="I50" s="257"/>
      <c r="J50" s="269">
        <v>14.953570000000001</v>
      </c>
      <c r="K50" s="270">
        <v>867.27540999999997</v>
      </c>
      <c r="L50" s="271" t="s">
        <v>196</v>
      </c>
      <c r="M50" s="270">
        <v>64.517470000000003</v>
      </c>
      <c r="N50" s="270">
        <v>27.10717</v>
      </c>
      <c r="O50" s="270" t="s">
        <v>197</v>
      </c>
      <c r="P50" s="272">
        <v>4.0132200000000005</v>
      </c>
      <c r="Q50" s="270" t="s">
        <v>198</v>
      </c>
      <c r="R50" s="270">
        <v>1680</v>
      </c>
      <c r="S50" s="270">
        <v>761.28589000000011</v>
      </c>
      <c r="T50" s="270">
        <v>1570</v>
      </c>
      <c r="U50" s="273" t="s">
        <v>196</v>
      </c>
      <c r="V50" s="361" t="s">
        <v>199</v>
      </c>
      <c r="W50" s="274" t="s">
        <v>200</v>
      </c>
      <c r="X50" s="337">
        <v>44587</v>
      </c>
      <c r="Y50" s="241"/>
      <c r="Z50" s="409"/>
      <c r="AD50" s="11"/>
      <c r="AM50" s="11"/>
      <c r="AN50" s="11"/>
      <c r="AO50" s="11"/>
      <c r="AP50" s="11"/>
    </row>
    <row r="51" spans="1:42" s="251" customFormat="1" ht="13.5" hidden="1" customHeight="1">
      <c r="A51" s="248"/>
      <c r="B51" s="40" t="s">
        <v>236</v>
      </c>
      <c r="C51" s="255"/>
      <c r="D51" s="9" t="s">
        <v>145</v>
      </c>
      <c r="E51" s="9"/>
      <c r="F51" s="256"/>
      <c r="G51" s="256"/>
      <c r="H51" s="255"/>
      <c r="I51" s="257"/>
      <c r="J51" s="339">
        <v>8.3897999999999993</v>
      </c>
      <c r="K51" s="341">
        <v>499.31700000000001</v>
      </c>
      <c r="L51" s="341" t="s">
        <v>207</v>
      </c>
      <c r="M51" s="341">
        <v>43.190360000000005</v>
      </c>
      <c r="N51" s="341">
        <v>32.971560000000004</v>
      </c>
      <c r="O51" s="341" t="s">
        <v>197</v>
      </c>
      <c r="P51" s="340">
        <v>3.6863200000000003</v>
      </c>
      <c r="Q51" s="341">
        <v>36.811280000000004</v>
      </c>
      <c r="R51" s="341">
        <v>883.88608000000011</v>
      </c>
      <c r="S51" s="341">
        <v>698.3169200000001</v>
      </c>
      <c r="T51" s="341">
        <v>1680</v>
      </c>
      <c r="U51" s="341" t="s">
        <v>196</v>
      </c>
      <c r="V51" s="342" t="s">
        <v>198</v>
      </c>
      <c r="W51" s="343" t="s">
        <v>210</v>
      </c>
      <c r="X51" s="346">
        <v>44272</v>
      </c>
      <c r="Y51" s="241"/>
      <c r="Z51" s="409"/>
      <c r="AA51" s="250"/>
      <c r="AD51" s="266"/>
      <c r="AM51" s="266"/>
      <c r="AN51" s="266"/>
      <c r="AO51" s="266"/>
      <c r="AP51" s="266"/>
    </row>
    <row r="52" spans="1:42" s="251" customFormat="1" ht="13.5" hidden="1" customHeight="1">
      <c r="A52" s="248"/>
      <c r="B52" s="40" t="s">
        <v>236</v>
      </c>
      <c r="C52" s="255"/>
      <c r="D52" s="9" t="s">
        <v>145</v>
      </c>
      <c r="E52" s="9"/>
      <c r="F52" s="256"/>
      <c r="G52" s="256"/>
      <c r="H52" s="255"/>
      <c r="I52" s="257"/>
      <c r="J52" s="258">
        <v>6.9344999999999999</v>
      </c>
      <c r="K52" s="259">
        <v>472.15550000000002</v>
      </c>
      <c r="L52" s="259" t="s">
        <v>198</v>
      </c>
      <c r="M52" s="259">
        <v>24.0304</v>
      </c>
      <c r="N52" s="259">
        <v>7.9028</v>
      </c>
      <c r="O52" s="259" t="s">
        <v>210</v>
      </c>
      <c r="P52" s="259">
        <v>18.071099999999998</v>
      </c>
      <c r="Q52" s="259">
        <v>111.527</v>
      </c>
      <c r="R52" s="259">
        <v>817.72359999999992</v>
      </c>
      <c r="S52" s="259">
        <v>710.63099999999997</v>
      </c>
      <c r="T52" s="259">
        <v>1940</v>
      </c>
      <c r="U52" s="261" t="s">
        <v>202</v>
      </c>
      <c r="V52" s="261" t="s">
        <v>209</v>
      </c>
      <c r="W52" s="262" t="s">
        <v>78</v>
      </c>
      <c r="X52" s="276">
        <v>44043</v>
      </c>
      <c r="Y52" s="249"/>
      <c r="Z52" s="411"/>
      <c r="AA52" s="250"/>
      <c r="AD52" s="266"/>
      <c r="AM52" s="266"/>
      <c r="AN52" s="266"/>
      <c r="AO52" s="266"/>
      <c r="AP52" s="266"/>
    </row>
    <row r="53" spans="1:42" s="251" customFormat="1" ht="13.5" hidden="1" customHeight="1">
      <c r="A53" s="248"/>
      <c r="B53" s="40" t="s">
        <v>236</v>
      </c>
      <c r="C53" s="255"/>
      <c r="D53" s="9" t="s">
        <v>145</v>
      </c>
      <c r="E53" s="9"/>
      <c r="F53" s="256"/>
      <c r="G53" s="256"/>
      <c r="H53" s="255"/>
      <c r="I53" s="257"/>
      <c r="J53" s="258">
        <v>6.1616099999999996</v>
      </c>
      <c r="K53" s="259">
        <v>500.03057999999999</v>
      </c>
      <c r="L53" s="259" t="s">
        <v>216</v>
      </c>
      <c r="M53" s="259">
        <v>25.85079</v>
      </c>
      <c r="N53" s="259">
        <v>16.757300000000001</v>
      </c>
      <c r="O53" s="259" t="s">
        <v>210</v>
      </c>
      <c r="P53" s="260">
        <v>3.7995299999999999</v>
      </c>
      <c r="Q53" s="259">
        <v>118.52875999999998</v>
      </c>
      <c r="R53" s="259">
        <v>927.34691000000009</v>
      </c>
      <c r="S53" s="259">
        <v>689.97340999999994</v>
      </c>
      <c r="T53" s="259">
        <v>1530</v>
      </c>
      <c r="U53" s="261" t="s">
        <v>202</v>
      </c>
      <c r="V53" s="261" t="s">
        <v>78</v>
      </c>
      <c r="W53" s="262" t="s">
        <v>197</v>
      </c>
      <c r="X53" s="276">
        <v>43742</v>
      </c>
      <c r="Y53" s="249"/>
      <c r="Z53" s="411"/>
      <c r="AA53" s="250"/>
      <c r="AD53" s="266"/>
      <c r="AM53" s="266"/>
      <c r="AN53" s="266"/>
      <c r="AO53" s="266"/>
      <c r="AP53" s="266"/>
    </row>
    <row r="54" spans="1:42" s="251" customFormat="1" ht="13.5" hidden="1" customHeight="1">
      <c r="A54" s="248"/>
      <c r="B54" s="40" t="s">
        <v>236</v>
      </c>
      <c r="C54" s="255"/>
      <c r="D54" s="9" t="s">
        <v>145</v>
      </c>
      <c r="E54" s="9"/>
      <c r="F54" s="256"/>
      <c r="G54" s="256"/>
      <c r="H54" s="255"/>
      <c r="I54" s="257"/>
      <c r="J54" s="258">
        <v>8.7125200000000014</v>
      </c>
      <c r="K54" s="259">
        <v>2010</v>
      </c>
      <c r="L54" s="259" t="s">
        <v>213</v>
      </c>
      <c r="M54" s="259">
        <v>55.433199999999999</v>
      </c>
      <c r="N54" s="259">
        <v>32.96246</v>
      </c>
      <c r="O54" s="259" t="s">
        <v>210</v>
      </c>
      <c r="P54" s="260">
        <v>5.7601599999999999</v>
      </c>
      <c r="Q54" s="259">
        <v>115.00859999999999</v>
      </c>
      <c r="R54" s="259">
        <v>1040</v>
      </c>
      <c r="S54" s="259">
        <v>646.00806</v>
      </c>
      <c r="T54" s="259">
        <v>1820</v>
      </c>
      <c r="U54" s="261" t="s">
        <v>212</v>
      </c>
      <c r="V54" s="261" t="s">
        <v>222</v>
      </c>
      <c r="W54" s="262" t="s">
        <v>210</v>
      </c>
      <c r="X54" s="348">
        <v>43497</v>
      </c>
      <c r="Y54" s="249"/>
      <c r="Z54" s="411"/>
      <c r="AA54" s="250"/>
      <c r="AD54" s="266"/>
      <c r="AM54" s="266"/>
      <c r="AN54" s="266"/>
      <c r="AO54" s="266"/>
      <c r="AP54" s="266"/>
    </row>
    <row r="55" spans="1:42" s="251" customFormat="1" ht="13.5" hidden="1" customHeight="1">
      <c r="A55" s="248"/>
      <c r="B55" s="40" t="s">
        <v>237</v>
      </c>
      <c r="C55" s="255"/>
      <c r="D55" s="9" t="s">
        <v>145</v>
      </c>
      <c r="E55" s="9"/>
      <c r="F55" s="256"/>
      <c r="G55" s="256"/>
      <c r="H55" s="255"/>
      <c r="I55" s="257"/>
      <c r="J55" s="258">
        <v>5.1763200000000005</v>
      </c>
      <c r="K55" s="259">
        <v>271.63904000000002</v>
      </c>
      <c r="L55" s="259" t="s">
        <v>200</v>
      </c>
      <c r="M55" s="259">
        <v>7.3011200000000009</v>
      </c>
      <c r="N55" s="259">
        <v>7.6185599999999996</v>
      </c>
      <c r="O55" s="259" t="s">
        <v>210</v>
      </c>
      <c r="P55" s="260">
        <v>2.0582400000000001</v>
      </c>
      <c r="Q55" s="259">
        <v>100.38784000000001</v>
      </c>
      <c r="R55" s="259">
        <v>678.94272000000001</v>
      </c>
      <c r="S55" s="259">
        <v>627.77600000000007</v>
      </c>
      <c r="T55" s="259">
        <v>1520</v>
      </c>
      <c r="U55" s="261" t="s">
        <v>207</v>
      </c>
      <c r="V55" s="261" t="s">
        <v>220</v>
      </c>
      <c r="W55" s="262" t="s">
        <v>210</v>
      </c>
      <c r="X55" s="263">
        <v>43371</v>
      </c>
      <c r="Y55" s="249"/>
      <c r="Z55" s="411"/>
      <c r="AA55" s="250"/>
      <c r="AD55" s="266"/>
      <c r="AM55" s="266"/>
      <c r="AN55" s="266"/>
      <c r="AO55" s="266"/>
      <c r="AP55" s="266"/>
    </row>
    <row r="56" spans="1:42" s="266" customFormat="1" ht="13.5" hidden="1" customHeight="1">
      <c r="A56" s="254"/>
      <c r="B56" s="40" t="s">
        <v>237</v>
      </c>
      <c r="C56" s="255"/>
      <c r="D56" s="9" t="s">
        <v>145</v>
      </c>
      <c r="E56" s="9"/>
      <c r="F56" s="256"/>
      <c r="G56" s="256"/>
      <c r="H56" s="255"/>
      <c r="I56" s="257"/>
      <c r="J56" s="258">
        <v>12.791970000000001</v>
      </c>
      <c r="K56" s="259">
        <v>1420</v>
      </c>
      <c r="L56" s="259" t="s">
        <v>214</v>
      </c>
      <c r="M56" s="259">
        <v>46.965299999999999</v>
      </c>
      <c r="N56" s="259">
        <v>43.956209999999999</v>
      </c>
      <c r="O56" s="259" t="s">
        <v>210</v>
      </c>
      <c r="P56" s="260">
        <v>1.58331</v>
      </c>
      <c r="Q56" s="259" t="s">
        <v>210</v>
      </c>
      <c r="R56" s="259">
        <v>1110</v>
      </c>
      <c r="S56" s="259">
        <v>813.36477000000002</v>
      </c>
      <c r="T56" s="259">
        <v>1430</v>
      </c>
      <c r="U56" s="261" t="s">
        <v>209</v>
      </c>
      <c r="V56" s="261" t="s">
        <v>234</v>
      </c>
      <c r="W56" s="262" t="s">
        <v>78</v>
      </c>
      <c r="X56" s="263">
        <v>43153</v>
      </c>
      <c r="Y56" s="264"/>
      <c r="Z56" s="413"/>
      <c r="AA56" s="265"/>
    </row>
    <row r="57" spans="1:42" s="266" customFormat="1" ht="13.5" hidden="1" customHeight="1">
      <c r="A57" s="254"/>
      <c r="B57" s="40" t="s">
        <v>237</v>
      </c>
      <c r="C57" s="255"/>
      <c r="D57" s="9" t="s">
        <v>145</v>
      </c>
      <c r="E57" s="9"/>
      <c r="F57" s="256"/>
      <c r="G57" s="256"/>
      <c r="H57" s="255"/>
      <c r="I57" s="257"/>
      <c r="J57" s="258">
        <v>5.9542099999999989</v>
      </c>
      <c r="K57" s="259">
        <v>666.68083999999999</v>
      </c>
      <c r="L57" s="259" t="s">
        <v>214</v>
      </c>
      <c r="M57" s="259">
        <v>22.988289999999999</v>
      </c>
      <c r="N57" s="259">
        <v>8.2832299999999996</v>
      </c>
      <c r="O57" s="259" t="s">
        <v>210</v>
      </c>
      <c r="P57" s="260">
        <v>1.14862</v>
      </c>
      <c r="Q57" s="259" t="s">
        <v>223</v>
      </c>
      <c r="R57" s="259">
        <v>1350</v>
      </c>
      <c r="S57" s="259">
        <v>897.66696000000002</v>
      </c>
      <c r="T57" s="259">
        <v>1840</v>
      </c>
      <c r="U57" s="261" t="s">
        <v>196</v>
      </c>
      <c r="V57" s="261" t="s">
        <v>209</v>
      </c>
      <c r="W57" s="262" t="s">
        <v>210</v>
      </c>
      <c r="X57" s="263">
        <v>43006</v>
      </c>
      <c r="Y57" s="264"/>
      <c r="Z57" s="413"/>
      <c r="AA57" s="265"/>
    </row>
    <row r="58" spans="1:42" s="266" customFormat="1" ht="13.5" hidden="1" customHeight="1">
      <c r="A58" s="254"/>
      <c r="B58" s="40" t="s">
        <v>237</v>
      </c>
      <c r="C58" s="255"/>
      <c r="D58" s="9" t="s">
        <v>145</v>
      </c>
      <c r="E58" s="9"/>
      <c r="F58" s="256"/>
      <c r="G58" s="256"/>
      <c r="H58" s="255"/>
      <c r="I58" s="257"/>
      <c r="J58" s="258">
        <v>10.564400000000001</v>
      </c>
      <c r="K58" s="259">
        <v>927.52345000000003</v>
      </c>
      <c r="L58" s="259" t="s">
        <v>198</v>
      </c>
      <c r="M58" s="259">
        <v>68.325600000000009</v>
      </c>
      <c r="N58" s="259">
        <v>37.151800000000001</v>
      </c>
      <c r="O58" s="259" t="s">
        <v>200</v>
      </c>
      <c r="P58" s="260">
        <v>1.3769</v>
      </c>
      <c r="Q58" s="259">
        <v>16.515450000000001</v>
      </c>
      <c r="R58" s="259">
        <v>857.2011</v>
      </c>
      <c r="S58" s="259">
        <v>726.07465000000002</v>
      </c>
      <c r="T58" s="259">
        <v>1980</v>
      </c>
      <c r="U58" s="261" t="s">
        <v>196</v>
      </c>
      <c r="V58" s="261" t="s">
        <v>214</v>
      </c>
      <c r="W58" s="262" t="s">
        <v>78</v>
      </c>
      <c r="X58" s="263">
        <v>42790</v>
      </c>
      <c r="Y58" s="264"/>
      <c r="Z58" s="413"/>
      <c r="AA58" s="265"/>
    </row>
    <row r="59" spans="1:42" s="266" customFormat="1" ht="13.5" hidden="1" customHeight="1">
      <c r="A59" s="254"/>
      <c r="B59" s="40" t="s">
        <v>237</v>
      </c>
      <c r="C59" s="255"/>
      <c r="D59" s="9" t="s">
        <v>145</v>
      </c>
      <c r="E59" s="9"/>
      <c r="F59" s="256"/>
      <c r="G59" s="256"/>
      <c r="H59" s="255"/>
      <c r="I59" s="257"/>
      <c r="J59" s="258">
        <v>4.3890000000000002</v>
      </c>
      <c r="K59" s="259">
        <v>523.82190000000003</v>
      </c>
      <c r="L59" s="259" t="s">
        <v>212</v>
      </c>
      <c r="M59" s="259">
        <v>15.298500000000001</v>
      </c>
      <c r="N59" s="259">
        <v>9.767100000000001</v>
      </c>
      <c r="O59" s="259" t="s">
        <v>222</v>
      </c>
      <c r="P59" s="260">
        <v>2.7278999999999995</v>
      </c>
      <c r="Q59" s="259">
        <v>97.066200000000009</v>
      </c>
      <c r="R59" s="259">
        <v>818.13479999999993</v>
      </c>
      <c r="S59" s="259">
        <v>553.67129999999997</v>
      </c>
      <c r="T59" s="259">
        <v>1950</v>
      </c>
      <c r="U59" s="261" t="s">
        <v>196</v>
      </c>
      <c r="V59" s="261" t="s">
        <v>209</v>
      </c>
      <c r="W59" s="262" t="s">
        <v>78</v>
      </c>
      <c r="X59" s="263">
        <v>42643</v>
      </c>
      <c r="Y59" s="264"/>
      <c r="Z59" s="413"/>
      <c r="AA59" s="265"/>
    </row>
    <row r="60" spans="1:42" s="266" customFormat="1" ht="13.5" hidden="1" customHeight="1">
      <c r="A60" s="254"/>
      <c r="B60" s="40" t="s">
        <v>237</v>
      </c>
      <c r="C60" s="255"/>
      <c r="D60" s="9" t="s">
        <v>145</v>
      </c>
      <c r="E60" s="9"/>
      <c r="F60" s="256"/>
      <c r="G60" s="256"/>
      <c r="H60" s="255"/>
      <c r="I60" s="257"/>
      <c r="J60" s="258">
        <v>18.164999999999999</v>
      </c>
      <c r="K60" s="259">
        <v>594.27689999999996</v>
      </c>
      <c r="L60" s="259" t="s">
        <v>199</v>
      </c>
      <c r="M60" s="259">
        <v>59.259899999999995</v>
      </c>
      <c r="N60" s="259">
        <v>67.372200000000007</v>
      </c>
      <c r="O60" s="259" t="s">
        <v>78</v>
      </c>
      <c r="P60" s="260">
        <v>2.8958999999999997</v>
      </c>
      <c r="Q60" s="259">
        <v>46.974899999999998</v>
      </c>
      <c r="R60" s="259">
        <v>689.49930000000006</v>
      </c>
      <c r="S60" s="259">
        <v>708.3741</v>
      </c>
      <c r="T60" s="259">
        <v>1730</v>
      </c>
      <c r="U60" s="261" t="s">
        <v>215</v>
      </c>
      <c r="V60" s="261" t="s">
        <v>214</v>
      </c>
      <c r="W60" s="262" t="s">
        <v>78</v>
      </c>
      <c r="X60" s="263">
        <v>42419</v>
      </c>
      <c r="Y60" s="264"/>
      <c r="Z60" s="413"/>
      <c r="AA60" s="265"/>
    </row>
    <row r="61" spans="1:42" s="266" customFormat="1" ht="13.5" hidden="1" customHeight="1">
      <c r="A61" s="254"/>
      <c r="B61" s="40" t="s">
        <v>237</v>
      </c>
      <c r="C61" s="255"/>
      <c r="D61" s="9" t="s">
        <v>145</v>
      </c>
      <c r="E61" s="9"/>
      <c r="F61" s="256"/>
      <c r="G61" s="256"/>
      <c r="H61" s="255"/>
      <c r="I61" s="257"/>
      <c r="J61" s="258">
        <v>6.4745800000000013</v>
      </c>
      <c r="K61" s="259">
        <v>977.66776000000016</v>
      </c>
      <c r="L61" s="259">
        <v>7.1770399999999999</v>
      </c>
      <c r="M61" s="259">
        <v>48.416179999999997</v>
      </c>
      <c r="N61" s="259">
        <v>7.9371799999999997</v>
      </c>
      <c r="O61" s="259" t="s">
        <v>200</v>
      </c>
      <c r="P61" s="260">
        <v>1.9776000000000002</v>
      </c>
      <c r="Q61" s="259" t="s">
        <v>214</v>
      </c>
      <c r="R61" s="259">
        <v>1260</v>
      </c>
      <c r="S61" s="259">
        <v>1200</v>
      </c>
      <c r="T61" s="259">
        <v>2580</v>
      </c>
      <c r="U61" s="261" t="s">
        <v>208</v>
      </c>
      <c r="V61" s="261" t="s">
        <v>198</v>
      </c>
      <c r="W61" s="262" t="s">
        <v>78</v>
      </c>
      <c r="X61" s="263">
        <v>42251</v>
      </c>
      <c r="Y61" s="264"/>
      <c r="Z61" s="413"/>
      <c r="AA61" s="265"/>
    </row>
    <row r="62" spans="1:42" s="11" customFormat="1" ht="13.5" hidden="1" customHeight="1">
      <c r="B62" s="40" t="s">
        <v>237</v>
      </c>
      <c r="C62" s="362"/>
      <c r="D62" s="2" t="s">
        <v>238</v>
      </c>
      <c r="E62" s="9"/>
      <c r="F62" s="9"/>
      <c r="G62" s="9"/>
      <c r="H62" s="131"/>
      <c r="I62" s="132"/>
      <c r="J62" s="258">
        <v>11</v>
      </c>
      <c r="K62" s="259">
        <v>1560</v>
      </c>
      <c r="L62" s="259" t="s">
        <v>209</v>
      </c>
      <c r="M62" s="259">
        <v>105</v>
      </c>
      <c r="N62" s="259">
        <v>59</v>
      </c>
      <c r="O62" s="259" t="s">
        <v>200</v>
      </c>
      <c r="P62" s="260">
        <v>1.3</v>
      </c>
      <c r="Q62" s="259" t="s">
        <v>200</v>
      </c>
      <c r="R62" s="259">
        <v>788</v>
      </c>
      <c r="S62" s="259">
        <v>716</v>
      </c>
      <c r="T62" s="259">
        <v>1890</v>
      </c>
      <c r="U62" s="261" t="s">
        <v>206</v>
      </c>
      <c r="V62" s="261" t="s">
        <v>202</v>
      </c>
      <c r="W62" s="262" t="s">
        <v>210</v>
      </c>
      <c r="X62" s="263">
        <v>42060</v>
      </c>
      <c r="Y62" s="267"/>
      <c r="Z62" s="408"/>
    </row>
    <row r="63" spans="1:42" s="11" customFormat="1" ht="13.5" hidden="1" customHeight="1">
      <c r="B63" s="40" t="s">
        <v>237</v>
      </c>
      <c r="C63" s="362"/>
      <c r="D63" s="2" t="s">
        <v>145</v>
      </c>
      <c r="E63" s="9"/>
      <c r="F63" s="9"/>
      <c r="G63" s="9"/>
      <c r="H63" s="131"/>
      <c r="I63" s="132"/>
      <c r="J63" s="258">
        <v>10</v>
      </c>
      <c r="K63" s="259">
        <v>656</v>
      </c>
      <c r="L63" s="259" t="s">
        <v>202</v>
      </c>
      <c r="M63" s="259">
        <v>71</v>
      </c>
      <c r="N63" s="259">
        <v>13</v>
      </c>
      <c r="O63" s="259" t="s">
        <v>217</v>
      </c>
      <c r="P63" s="260">
        <v>2.7</v>
      </c>
      <c r="Q63" s="259" t="s">
        <v>239</v>
      </c>
      <c r="R63" s="259">
        <v>1590</v>
      </c>
      <c r="S63" s="259">
        <v>926</v>
      </c>
      <c r="T63" s="259">
        <v>1770</v>
      </c>
      <c r="U63" s="261" t="s">
        <v>204</v>
      </c>
      <c r="V63" s="261" t="s">
        <v>208</v>
      </c>
      <c r="W63" s="262" t="s">
        <v>222</v>
      </c>
      <c r="X63" s="263">
        <v>41908</v>
      </c>
      <c r="Y63" s="267"/>
      <c r="Z63" s="408"/>
    </row>
    <row r="64" spans="1:42" s="11" customFormat="1" ht="13.5" hidden="1" customHeight="1">
      <c r="B64" s="40" t="s">
        <v>237</v>
      </c>
      <c r="C64" s="362"/>
      <c r="D64" s="2" t="s">
        <v>145</v>
      </c>
      <c r="E64" s="9"/>
      <c r="F64" s="9"/>
      <c r="G64" s="9"/>
      <c r="H64" s="131"/>
      <c r="I64" s="132"/>
      <c r="J64" s="258">
        <v>5</v>
      </c>
      <c r="K64" s="259">
        <v>710</v>
      </c>
      <c r="L64" s="259" t="s">
        <v>214</v>
      </c>
      <c r="M64" s="259">
        <v>34</v>
      </c>
      <c r="N64" s="259">
        <v>31</v>
      </c>
      <c r="O64" s="259" t="s">
        <v>210</v>
      </c>
      <c r="P64" s="260">
        <v>1.6</v>
      </c>
      <c r="Q64" s="259">
        <v>165</v>
      </c>
      <c r="R64" s="259">
        <v>1650</v>
      </c>
      <c r="S64" s="259">
        <v>816</v>
      </c>
      <c r="T64" s="259">
        <v>2630</v>
      </c>
      <c r="U64" s="261" t="s">
        <v>215</v>
      </c>
      <c r="V64" s="261">
        <v>10</v>
      </c>
      <c r="W64" s="262" t="s">
        <v>223</v>
      </c>
      <c r="X64" s="263">
        <v>41684</v>
      </c>
      <c r="Y64" s="267"/>
      <c r="Z64" s="408"/>
    </row>
    <row r="65" spans="1:40" s="11" customFormat="1" ht="13.5" hidden="1" customHeight="1">
      <c r="B65" s="40" t="s">
        <v>236</v>
      </c>
      <c r="C65" s="362"/>
      <c r="D65" s="9" t="s">
        <v>145</v>
      </c>
      <c r="E65" s="9"/>
      <c r="F65" s="9"/>
      <c r="G65" s="9"/>
      <c r="H65" s="131"/>
      <c r="I65" s="132"/>
      <c r="J65" s="268">
        <v>2.6</v>
      </c>
      <c r="K65" s="259">
        <v>895</v>
      </c>
      <c r="L65" s="259" t="s">
        <v>200</v>
      </c>
      <c r="M65" s="259">
        <v>14</v>
      </c>
      <c r="N65" s="259">
        <v>6</v>
      </c>
      <c r="O65" s="259" t="s">
        <v>78</v>
      </c>
      <c r="P65" s="259">
        <v>6</v>
      </c>
      <c r="Q65" s="259">
        <v>304</v>
      </c>
      <c r="R65" s="259">
        <v>1330</v>
      </c>
      <c r="S65" s="259">
        <v>702</v>
      </c>
      <c r="T65" s="259">
        <v>3040</v>
      </c>
      <c r="U65" s="261" t="s">
        <v>196</v>
      </c>
      <c r="V65" s="261" t="s">
        <v>218</v>
      </c>
      <c r="W65" s="262" t="s">
        <v>223</v>
      </c>
      <c r="X65" s="263">
        <v>41523</v>
      </c>
      <c r="Y65" s="267"/>
      <c r="Z65" s="408"/>
    </row>
    <row r="66" spans="1:40" s="11" customFormat="1" ht="13.5" hidden="1" customHeight="1">
      <c r="B66" s="40" t="s">
        <v>236</v>
      </c>
      <c r="C66" s="362"/>
      <c r="D66" s="9" t="s">
        <v>145</v>
      </c>
      <c r="E66" s="9"/>
      <c r="F66" s="9"/>
      <c r="G66" s="9"/>
      <c r="H66" s="131"/>
      <c r="I66" s="132"/>
      <c r="J66" s="258">
        <v>25</v>
      </c>
      <c r="K66" s="259">
        <v>1320</v>
      </c>
      <c r="L66" s="259" t="s">
        <v>199</v>
      </c>
      <c r="M66" s="259">
        <v>122</v>
      </c>
      <c r="N66" s="259">
        <v>64</v>
      </c>
      <c r="O66" s="259" t="s">
        <v>200</v>
      </c>
      <c r="P66" s="260">
        <v>1.2</v>
      </c>
      <c r="Q66" s="259">
        <v>27</v>
      </c>
      <c r="R66" s="259">
        <v>837</v>
      </c>
      <c r="S66" s="259">
        <v>729</v>
      </c>
      <c r="T66" s="259">
        <v>2320</v>
      </c>
      <c r="U66" s="261" t="s">
        <v>207</v>
      </c>
      <c r="V66" s="261" t="s">
        <v>218</v>
      </c>
      <c r="W66" s="262" t="s">
        <v>223</v>
      </c>
      <c r="X66" s="263">
        <v>41285</v>
      </c>
      <c r="Y66" s="267"/>
      <c r="Z66" s="408"/>
    </row>
    <row r="67" spans="1:40" s="11" customFormat="1" ht="13.5" hidden="1" customHeight="1">
      <c r="B67" s="40" t="s">
        <v>240</v>
      </c>
      <c r="C67" s="345"/>
      <c r="D67" s="9"/>
      <c r="E67" s="9"/>
      <c r="F67" s="9"/>
      <c r="G67" s="9"/>
      <c r="H67" s="131"/>
      <c r="I67" s="132"/>
      <c r="J67" s="258">
        <v>14</v>
      </c>
      <c r="K67" s="259">
        <v>1020</v>
      </c>
      <c r="L67" s="259" t="s">
        <v>227</v>
      </c>
      <c r="M67" s="259">
        <v>74</v>
      </c>
      <c r="N67" s="259">
        <v>9</v>
      </c>
      <c r="O67" s="259" t="s">
        <v>229</v>
      </c>
      <c r="P67" s="260">
        <v>2.4</v>
      </c>
      <c r="Q67" s="259">
        <v>168</v>
      </c>
      <c r="R67" s="259">
        <v>1340</v>
      </c>
      <c r="S67" s="259">
        <v>1110</v>
      </c>
      <c r="T67" s="259">
        <v>2420</v>
      </c>
      <c r="U67" s="261" t="s">
        <v>230</v>
      </c>
      <c r="V67" s="261" t="s">
        <v>227</v>
      </c>
      <c r="W67" s="262" t="s">
        <v>230</v>
      </c>
      <c r="X67" s="263">
        <v>41108</v>
      </c>
      <c r="Y67" s="267"/>
      <c r="Z67" s="408"/>
    </row>
    <row r="68" spans="1:40" s="11" customFormat="1" ht="13.5" customHeight="1">
      <c r="B68" s="40"/>
      <c r="C68" s="345"/>
      <c r="D68" s="9"/>
      <c r="E68" s="9"/>
      <c r="F68" s="9"/>
      <c r="G68" s="9"/>
      <c r="H68" s="131"/>
      <c r="I68" s="132"/>
      <c r="J68" s="258"/>
      <c r="K68" s="259"/>
      <c r="L68" s="259"/>
      <c r="M68" s="259"/>
      <c r="N68" s="260"/>
      <c r="O68" s="259"/>
      <c r="P68" s="259"/>
      <c r="Q68" s="259"/>
      <c r="R68" s="259"/>
      <c r="S68" s="261"/>
      <c r="T68" s="261"/>
      <c r="U68" s="261"/>
      <c r="V68" s="261"/>
      <c r="W68" s="261"/>
      <c r="X68" s="267"/>
      <c r="Y68" s="267"/>
    </row>
    <row r="69" spans="1:40" s="11" customFormat="1" ht="13.5" customHeight="1">
      <c r="B69" s="40" t="s">
        <v>241</v>
      </c>
      <c r="C69" s="9"/>
      <c r="D69" s="2" t="s">
        <v>232</v>
      </c>
      <c r="E69" s="9"/>
      <c r="F69" s="9"/>
      <c r="G69" s="9"/>
      <c r="H69" s="9"/>
      <c r="I69" s="43"/>
      <c r="J69" s="269">
        <v>36.501660000000001</v>
      </c>
      <c r="K69" s="270">
        <v>391.44222000000002</v>
      </c>
      <c r="L69" s="271" t="s">
        <v>202</v>
      </c>
      <c r="M69" s="270">
        <v>83.638619999999989</v>
      </c>
      <c r="N69" s="270">
        <v>19.300319999999999</v>
      </c>
      <c r="O69" s="270" t="s">
        <v>197</v>
      </c>
      <c r="P69" s="272">
        <v>1.84158</v>
      </c>
      <c r="Q69" s="270">
        <v>41.329079999999998</v>
      </c>
      <c r="R69" s="270">
        <v>256.33062000000001</v>
      </c>
      <c r="S69" s="270">
        <v>212.72939999999997</v>
      </c>
      <c r="T69" s="270">
        <v>564.52499999999998</v>
      </c>
      <c r="U69" s="273" t="s">
        <v>196</v>
      </c>
      <c r="V69" s="273" t="s">
        <v>199</v>
      </c>
      <c r="W69" s="274" t="s">
        <v>200</v>
      </c>
      <c r="X69" s="344">
        <v>44530</v>
      </c>
      <c r="Y69" s="267"/>
    </row>
    <row r="70" spans="1:40" s="242" customFormat="1" ht="13.5" customHeight="1">
      <c r="B70" s="35" t="s">
        <v>241</v>
      </c>
      <c r="C70" s="116"/>
      <c r="D70" s="36" t="s">
        <v>232</v>
      </c>
      <c r="E70" s="116"/>
      <c r="F70" s="116"/>
      <c r="G70" s="116"/>
      <c r="H70" s="116"/>
      <c r="I70" s="117"/>
      <c r="J70" s="252">
        <v>14.97405</v>
      </c>
      <c r="K70" s="244">
        <v>223.14201</v>
      </c>
      <c r="L70" s="245" t="s">
        <v>211</v>
      </c>
      <c r="M70" s="244">
        <v>90.857129999999998</v>
      </c>
      <c r="N70" s="244">
        <v>14.174160000000001</v>
      </c>
      <c r="O70" s="244" t="s">
        <v>78</v>
      </c>
      <c r="P70" s="253">
        <v>1.5479100000000001</v>
      </c>
      <c r="Q70" s="244">
        <v>50.575980000000001</v>
      </c>
      <c r="R70" s="244">
        <v>253.63610999999997</v>
      </c>
      <c r="S70" s="244">
        <v>305.44331999999997</v>
      </c>
      <c r="T70" s="244">
        <v>1050</v>
      </c>
      <c r="U70" s="246" t="s">
        <v>212</v>
      </c>
      <c r="V70" s="246" t="s">
        <v>213</v>
      </c>
      <c r="W70" s="247" t="s">
        <v>78</v>
      </c>
      <c r="X70" s="275">
        <v>44162</v>
      </c>
      <c r="Y70" s="243"/>
      <c r="AB70" s="11"/>
      <c r="AK70" s="11"/>
      <c r="AL70" s="11"/>
      <c r="AM70" s="11"/>
      <c r="AN70" s="11"/>
    </row>
    <row r="71" spans="1:40" s="11" customFormat="1" ht="13.5" customHeight="1">
      <c r="B71" s="40" t="s">
        <v>241</v>
      </c>
      <c r="C71" s="9"/>
      <c r="D71" s="2" t="s">
        <v>232</v>
      </c>
      <c r="E71" s="9"/>
      <c r="F71" s="9"/>
      <c r="G71" s="9"/>
      <c r="H71" s="9"/>
      <c r="I71" s="43"/>
      <c r="J71" s="269">
        <v>10.112880000000001</v>
      </c>
      <c r="K71" s="270">
        <v>369.47159999999997</v>
      </c>
      <c r="L71" s="271" t="s">
        <v>214</v>
      </c>
      <c r="M71" s="270">
        <v>62.767599999999995</v>
      </c>
      <c r="N71" s="270">
        <v>11.560560000000001</v>
      </c>
      <c r="O71" s="270" t="s">
        <v>210</v>
      </c>
      <c r="P71" s="272">
        <v>1.3757599999999999</v>
      </c>
      <c r="Q71" s="270">
        <v>68.472480000000004</v>
      </c>
      <c r="R71" s="270">
        <v>456.30223999999998</v>
      </c>
      <c r="S71" s="270">
        <v>311.84511999999995</v>
      </c>
      <c r="T71" s="270">
        <v>532.1848</v>
      </c>
      <c r="U71" s="273" t="s">
        <v>202</v>
      </c>
      <c r="V71" s="273" t="s">
        <v>209</v>
      </c>
      <c r="W71" s="274" t="s">
        <v>78</v>
      </c>
      <c r="X71" s="276">
        <v>44043</v>
      </c>
      <c r="Y71" s="267"/>
    </row>
    <row r="72" spans="1:40" s="11" customFormat="1" ht="13.5" customHeight="1">
      <c r="B72" s="40" t="s">
        <v>241</v>
      </c>
      <c r="C72" s="9"/>
      <c r="D72" s="2" t="s">
        <v>232</v>
      </c>
      <c r="E72" s="9"/>
      <c r="F72" s="9"/>
      <c r="G72" s="9"/>
      <c r="H72" s="9"/>
      <c r="I72" s="43"/>
      <c r="J72" s="269">
        <v>35.360639999999997</v>
      </c>
      <c r="K72" s="270">
        <v>251.29187999999999</v>
      </c>
      <c r="L72" s="271" t="s">
        <v>220</v>
      </c>
      <c r="M72" s="270">
        <v>188.63460000000001</v>
      </c>
      <c r="N72" s="270">
        <v>48.605760000000004</v>
      </c>
      <c r="O72" s="270" t="s">
        <v>78</v>
      </c>
      <c r="P72" s="272">
        <v>2.89296</v>
      </c>
      <c r="Q72" s="270">
        <v>41.199480000000001</v>
      </c>
      <c r="R72" s="270">
        <v>313.79039999999998</v>
      </c>
      <c r="S72" s="270">
        <v>274.87907999999999</v>
      </c>
      <c r="T72" s="270">
        <v>398.916</v>
      </c>
      <c r="U72" s="273" t="s">
        <v>202</v>
      </c>
      <c r="V72" s="273" t="s">
        <v>198</v>
      </c>
      <c r="W72" s="274" t="s">
        <v>78</v>
      </c>
      <c r="X72" s="276">
        <v>43887</v>
      </c>
      <c r="Y72" s="267"/>
    </row>
    <row r="73" spans="1:40" s="11" customFormat="1" ht="13.5" customHeight="1">
      <c r="B73" s="40" t="s">
        <v>241</v>
      </c>
      <c r="C73" s="9"/>
      <c r="D73" s="2" t="s">
        <v>232</v>
      </c>
      <c r="E73" s="9"/>
      <c r="F73" s="9"/>
      <c r="G73" s="9"/>
      <c r="H73" s="9"/>
      <c r="I73" s="43"/>
      <c r="J73" s="269">
        <v>11.202150000000001</v>
      </c>
      <c r="K73" s="270">
        <v>153.35444999999999</v>
      </c>
      <c r="L73" s="271" t="s">
        <v>214</v>
      </c>
      <c r="M73" s="270">
        <v>121.50749999999999</v>
      </c>
      <c r="N73" s="270">
        <v>24.905850000000001</v>
      </c>
      <c r="O73" s="270" t="s">
        <v>210</v>
      </c>
      <c r="P73" s="272">
        <v>2.1088499999999999</v>
      </c>
      <c r="Q73" s="270">
        <v>30.651</v>
      </c>
      <c r="R73" s="270">
        <v>287.99445000000003</v>
      </c>
      <c r="S73" s="270">
        <v>286.20434999999998</v>
      </c>
      <c r="T73" s="270">
        <v>515.35500000000002</v>
      </c>
      <c r="U73" s="273" t="s">
        <v>202</v>
      </c>
      <c r="V73" s="273" t="s">
        <v>78</v>
      </c>
      <c r="W73" s="274" t="s">
        <v>197</v>
      </c>
      <c r="X73" s="276">
        <v>43742</v>
      </c>
      <c r="Y73" s="267"/>
    </row>
    <row r="74" spans="1:40" s="11" customFormat="1" ht="13.5" customHeight="1">
      <c r="B74" s="40" t="s">
        <v>241</v>
      </c>
      <c r="C74" s="9"/>
      <c r="D74" s="2" t="s">
        <v>232</v>
      </c>
      <c r="E74" s="9"/>
      <c r="F74" s="9"/>
      <c r="G74" s="9"/>
      <c r="H74" s="9"/>
      <c r="I74" s="43"/>
      <c r="J74" s="269">
        <v>11.34869</v>
      </c>
      <c r="K74" s="270">
        <v>228.63302999999999</v>
      </c>
      <c r="L74" s="271" t="s">
        <v>218</v>
      </c>
      <c r="M74" s="270">
        <v>112.60603999999999</v>
      </c>
      <c r="N74" s="270">
        <v>27.60305</v>
      </c>
      <c r="O74" s="270" t="s">
        <v>210</v>
      </c>
      <c r="P74" s="272">
        <v>1.4958</v>
      </c>
      <c r="Q74" s="270">
        <v>23.910639999999997</v>
      </c>
      <c r="R74" s="270">
        <v>299.78878999999995</v>
      </c>
      <c r="S74" s="270">
        <v>305.85232000000002</v>
      </c>
      <c r="T74" s="270">
        <v>783.65792999999996</v>
      </c>
      <c r="U74" s="273" t="s">
        <v>214</v>
      </c>
      <c r="V74" s="273" t="s">
        <v>210</v>
      </c>
      <c r="W74" s="274" t="s">
        <v>78</v>
      </c>
      <c r="X74" s="263">
        <v>43532</v>
      </c>
      <c r="Y74" s="267"/>
    </row>
    <row r="75" spans="1:40" s="266" customFormat="1" ht="13.5" customHeight="1">
      <c r="A75" s="254"/>
      <c r="B75" s="40" t="s">
        <v>242</v>
      </c>
      <c r="C75" s="255"/>
      <c r="D75" s="2"/>
      <c r="E75" s="277"/>
      <c r="F75" s="256"/>
      <c r="G75" s="256"/>
      <c r="H75" s="255"/>
      <c r="I75" s="257"/>
      <c r="J75" s="258">
        <v>4.2915600000000005</v>
      </c>
      <c r="K75" s="259">
        <v>150.96626999999998</v>
      </c>
      <c r="L75" s="259" t="s">
        <v>200</v>
      </c>
      <c r="M75" s="259">
        <v>12.67266</v>
      </c>
      <c r="N75" s="259">
        <v>6.1015500000000005</v>
      </c>
      <c r="O75" s="259" t="s">
        <v>78</v>
      </c>
      <c r="P75" s="260">
        <v>1.6980599999999999</v>
      </c>
      <c r="Q75" s="259">
        <v>122.31492000000001</v>
      </c>
      <c r="R75" s="259">
        <v>389.58192000000003</v>
      </c>
      <c r="S75" s="259">
        <v>310.19078999999999</v>
      </c>
      <c r="T75" s="259">
        <v>1300</v>
      </c>
      <c r="U75" s="261" t="s">
        <v>212</v>
      </c>
      <c r="V75" s="261" t="s">
        <v>211</v>
      </c>
      <c r="W75" s="262" t="s">
        <v>78</v>
      </c>
      <c r="X75" s="263">
        <v>43371</v>
      </c>
      <c r="Y75" s="264"/>
    </row>
    <row r="76" spans="1:40" s="373" customFormat="1" ht="13.5" customHeight="1">
      <c r="B76" s="286" t="s">
        <v>243</v>
      </c>
      <c r="C76" s="416"/>
      <c r="D76" s="417"/>
      <c r="E76" s="417"/>
      <c r="F76" s="297"/>
      <c r="G76" s="297"/>
      <c r="H76" s="376"/>
      <c r="I76" s="377"/>
      <c r="J76" s="394">
        <v>6.6684799999999997</v>
      </c>
      <c r="K76" s="380">
        <v>204.91072</v>
      </c>
      <c r="L76" s="380" t="s">
        <v>214</v>
      </c>
      <c r="M76" s="380">
        <v>50.693440000000002</v>
      </c>
      <c r="N76" s="380">
        <v>16.121279999999999</v>
      </c>
      <c r="O76" s="380" t="s">
        <v>210</v>
      </c>
      <c r="P76" s="379">
        <v>1.3417600000000001</v>
      </c>
      <c r="Q76" s="380" t="s">
        <v>223</v>
      </c>
      <c r="R76" s="380">
        <v>407.74990000000003</v>
      </c>
      <c r="S76" s="380">
        <v>400.09535999999997</v>
      </c>
      <c r="T76" s="380">
        <v>547.52991999999995</v>
      </c>
      <c r="U76" s="395" t="s">
        <v>196</v>
      </c>
      <c r="V76" s="395" t="s">
        <v>209</v>
      </c>
      <c r="W76" s="396" t="s">
        <v>210</v>
      </c>
      <c r="X76" s="382">
        <v>43006</v>
      </c>
      <c r="Y76" s="383"/>
    </row>
    <row r="77" spans="1:40" s="11" customFormat="1" ht="14" customHeight="1">
      <c r="B77" s="40"/>
      <c r="C77" s="362"/>
      <c r="D77" s="277"/>
      <c r="E77" s="363"/>
      <c r="F77" s="9"/>
      <c r="G77" s="9"/>
      <c r="H77" s="131"/>
      <c r="I77" s="132"/>
      <c r="J77" s="258"/>
      <c r="K77" s="259"/>
      <c r="L77" s="259"/>
      <c r="M77" s="259"/>
      <c r="N77" s="259"/>
      <c r="O77" s="259"/>
      <c r="P77" s="260"/>
      <c r="Q77" s="259"/>
      <c r="R77" s="259"/>
      <c r="S77" s="259"/>
      <c r="T77" s="259"/>
      <c r="U77" s="261"/>
      <c r="V77" s="261"/>
      <c r="W77" s="262"/>
      <c r="X77" s="263"/>
      <c r="Y77" s="267"/>
      <c r="Z77" s="408"/>
    </row>
    <row r="78" spans="1:40" s="11" customFormat="1" ht="14" customHeight="1">
      <c r="B78" s="40" t="s">
        <v>283</v>
      </c>
      <c r="C78" s="9"/>
      <c r="D78" s="2" t="s">
        <v>232</v>
      </c>
      <c r="E78" s="556"/>
      <c r="F78" s="556"/>
      <c r="G78" s="556"/>
      <c r="H78" s="556"/>
      <c r="I78" s="43"/>
      <c r="J78" s="423">
        <v>15</v>
      </c>
      <c r="K78" s="424">
        <v>331</v>
      </c>
      <c r="L78" s="424" t="s">
        <v>202</v>
      </c>
      <c r="M78" s="424">
        <v>86</v>
      </c>
      <c r="N78" s="424">
        <v>22</v>
      </c>
      <c r="O78" s="425" t="s">
        <v>205</v>
      </c>
      <c r="P78" s="424">
        <v>1.3</v>
      </c>
      <c r="Q78" s="424" t="s">
        <v>214</v>
      </c>
      <c r="R78" s="424">
        <v>525</v>
      </c>
      <c r="S78" s="424">
        <v>301</v>
      </c>
      <c r="T78" s="424">
        <v>680</v>
      </c>
      <c r="U78" s="426" t="s">
        <v>212</v>
      </c>
      <c r="V78" s="426" t="s">
        <v>213</v>
      </c>
      <c r="W78" s="427" t="s">
        <v>210</v>
      </c>
      <c r="X78" s="276">
        <v>44707</v>
      </c>
      <c r="Y78" s="267"/>
      <c r="Z78" s="408"/>
    </row>
    <row r="79" spans="1:40" s="11" customFormat="1" ht="13.5" customHeight="1">
      <c r="B79" s="40" t="s">
        <v>244</v>
      </c>
      <c r="C79" s="9"/>
      <c r="D79" s="2" t="s">
        <v>232</v>
      </c>
      <c r="E79" s="9"/>
      <c r="F79" s="9"/>
      <c r="G79" s="9"/>
      <c r="H79" s="9"/>
      <c r="I79" s="43"/>
      <c r="J79" s="269">
        <v>17.959119999999999</v>
      </c>
      <c r="K79" s="270">
        <v>328.27071999999998</v>
      </c>
      <c r="L79" s="271" t="s">
        <v>202</v>
      </c>
      <c r="M79" s="270">
        <v>51.436719999999994</v>
      </c>
      <c r="N79" s="270">
        <v>10.458559999999999</v>
      </c>
      <c r="O79" s="270" t="s">
        <v>197</v>
      </c>
      <c r="P79" s="272">
        <v>0.8</v>
      </c>
      <c r="Q79" s="270" t="s">
        <v>198</v>
      </c>
      <c r="R79" s="270">
        <v>169.45048</v>
      </c>
      <c r="S79" s="270">
        <v>186.99895999999998</v>
      </c>
      <c r="T79" s="270">
        <v>540.44400000000007</v>
      </c>
      <c r="U79" s="273" t="s">
        <v>196</v>
      </c>
      <c r="V79" s="273" t="s">
        <v>199</v>
      </c>
      <c r="W79" s="274" t="s">
        <v>200</v>
      </c>
      <c r="X79" s="344">
        <v>44530</v>
      </c>
      <c r="Y79" s="267"/>
      <c r="Z79" s="408"/>
    </row>
    <row r="80" spans="1:40" s="11" customFormat="1" ht="13.5" customHeight="1">
      <c r="B80" s="40" t="s">
        <v>244</v>
      </c>
      <c r="C80" s="9"/>
      <c r="D80" s="2" t="s">
        <v>232</v>
      </c>
      <c r="E80" s="9"/>
      <c r="F80" s="9"/>
      <c r="G80" s="9"/>
      <c r="H80" s="9"/>
      <c r="I80" s="43"/>
      <c r="J80" s="269">
        <v>22.719739999999998</v>
      </c>
      <c r="K80" s="270">
        <v>521.27089000000001</v>
      </c>
      <c r="L80" s="271" t="s">
        <v>217</v>
      </c>
      <c r="M80" s="270">
        <v>149.62317999999999</v>
      </c>
      <c r="N80" s="270">
        <v>50.894799999999996</v>
      </c>
      <c r="O80" s="270" t="s">
        <v>78</v>
      </c>
      <c r="P80" s="272">
        <v>3.4512699999999996</v>
      </c>
      <c r="Q80" s="270">
        <v>36.427979999999998</v>
      </c>
      <c r="R80" s="270">
        <v>351.99457000000001</v>
      </c>
      <c r="S80" s="270">
        <v>223.65466999999998</v>
      </c>
      <c r="T80" s="270">
        <v>473.49379999999996</v>
      </c>
      <c r="U80" s="273" t="s">
        <v>207</v>
      </c>
      <c r="V80" s="273" t="s">
        <v>216</v>
      </c>
      <c r="W80" s="274" t="s">
        <v>78</v>
      </c>
      <c r="X80" s="276">
        <v>43887</v>
      </c>
      <c r="Y80" s="267"/>
      <c r="Z80" s="408"/>
    </row>
    <row r="81" spans="2:26" s="11" customFormat="1" ht="13.5" hidden="1" customHeight="1">
      <c r="B81" s="40"/>
      <c r="C81" s="9"/>
      <c r="D81" s="2"/>
      <c r="E81" s="9"/>
      <c r="F81" s="9"/>
      <c r="G81" s="9"/>
      <c r="H81" s="9"/>
      <c r="I81" s="43"/>
      <c r="J81" s="269"/>
      <c r="K81" s="270"/>
      <c r="L81" s="271"/>
      <c r="M81" s="270"/>
      <c r="N81" s="270"/>
      <c r="O81" s="270"/>
      <c r="P81" s="272"/>
      <c r="Q81" s="270"/>
      <c r="R81" s="270"/>
      <c r="S81" s="270"/>
      <c r="T81" s="270"/>
      <c r="U81" s="273"/>
      <c r="V81" s="273"/>
      <c r="W81" s="274"/>
      <c r="X81" s="276"/>
      <c r="Y81" s="267"/>
      <c r="Z81" s="408"/>
    </row>
    <row r="82" spans="2:26" s="11" customFormat="1" ht="13.5" hidden="1" customHeight="1">
      <c r="B82" s="40" t="s">
        <v>236</v>
      </c>
      <c r="C82" s="362" t="s">
        <v>245</v>
      </c>
      <c r="D82" s="9"/>
      <c r="E82" s="9"/>
      <c r="F82" s="9"/>
      <c r="G82" s="9"/>
      <c r="H82" s="131"/>
      <c r="I82" s="132"/>
      <c r="J82" s="258">
        <v>204</v>
      </c>
      <c r="K82" s="259">
        <v>1810</v>
      </c>
      <c r="L82" s="259" t="s">
        <v>220</v>
      </c>
      <c r="M82" s="259">
        <v>500</v>
      </c>
      <c r="N82" s="259">
        <v>1390</v>
      </c>
      <c r="O82" s="259" t="s">
        <v>210</v>
      </c>
      <c r="P82" s="259" t="s">
        <v>12</v>
      </c>
      <c r="Q82" s="259" t="s">
        <v>210</v>
      </c>
      <c r="R82" s="259">
        <v>5080</v>
      </c>
      <c r="S82" s="259">
        <v>1630</v>
      </c>
      <c r="T82" s="259">
        <v>1580</v>
      </c>
      <c r="U82" s="261" t="s">
        <v>216</v>
      </c>
      <c r="V82" s="261" t="s">
        <v>200</v>
      </c>
      <c r="W82" s="262" t="s">
        <v>246</v>
      </c>
      <c r="X82" s="263">
        <v>41285</v>
      </c>
      <c r="Y82" s="267"/>
      <c r="Z82" s="408"/>
    </row>
    <row r="83" spans="2:26" s="11" customFormat="1" ht="13.5" hidden="1" customHeight="1">
      <c r="B83" s="40"/>
      <c r="C83" s="9"/>
      <c r="D83" s="9"/>
      <c r="E83" s="9"/>
      <c r="F83" s="9"/>
      <c r="G83" s="9"/>
      <c r="H83" s="9"/>
      <c r="I83" s="43"/>
      <c r="J83" s="269"/>
      <c r="K83" s="270"/>
      <c r="L83" s="271"/>
      <c r="M83" s="270"/>
      <c r="N83" s="270"/>
      <c r="O83" s="270"/>
      <c r="P83" s="270"/>
      <c r="Q83" s="270"/>
      <c r="R83" s="270"/>
      <c r="S83" s="270"/>
      <c r="T83" s="270"/>
      <c r="U83" s="273"/>
      <c r="V83" s="273"/>
      <c r="W83" s="274"/>
      <c r="X83" s="263"/>
      <c r="Y83" s="267"/>
      <c r="Z83" s="408"/>
    </row>
    <row r="84" spans="2:26" s="11" customFormat="1" ht="13.5" hidden="1" customHeight="1">
      <c r="B84" s="40" t="s">
        <v>247</v>
      </c>
      <c r="C84" s="345"/>
      <c r="D84" s="9"/>
      <c r="E84" s="9"/>
      <c r="F84" s="9"/>
      <c r="G84" s="9"/>
      <c r="H84" s="131"/>
      <c r="I84" s="132"/>
      <c r="J84" s="258">
        <v>93</v>
      </c>
      <c r="K84" s="259">
        <v>678</v>
      </c>
      <c r="L84" s="259" t="s">
        <v>227</v>
      </c>
      <c r="M84" s="259">
        <v>592</v>
      </c>
      <c r="N84" s="259">
        <v>125</v>
      </c>
      <c r="O84" s="259" t="s">
        <v>229</v>
      </c>
      <c r="P84" s="260">
        <v>2.8</v>
      </c>
      <c r="Q84" s="259">
        <v>11</v>
      </c>
      <c r="R84" s="259">
        <v>929</v>
      </c>
      <c r="S84" s="259">
        <v>524</v>
      </c>
      <c r="T84" s="259">
        <v>2160</v>
      </c>
      <c r="U84" s="261" t="s">
        <v>230</v>
      </c>
      <c r="V84" s="261" t="s">
        <v>227</v>
      </c>
      <c r="W84" s="262" t="s">
        <v>230</v>
      </c>
      <c r="X84" s="263">
        <v>41108</v>
      </c>
      <c r="Y84" s="267"/>
      <c r="Z84" s="408"/>
    </row>
    <row r="85" spans="2:26" s="11" customFormat="1" ht="13.5" customHeight="1" thickBot="1">
      <c r="B85" s="364"/>
      <c r="C85" s="146"/>
      <c r="D85" s="146"/>
      <c r="E85" s="146"/>
      <c r="F85" s="146"/>
      <c r="G85" s="146"/>
      <c r="H85" s="146"/>
      <c r="I85" s="365"/>
      <c r="J85" s="366"/>
      <c r="K85" s="367"/>
      <c r="L85" s="368"/>
      <c r="M85" s="367"/>
      <c r="N85" s="367"/>
      <c r="O85" s="368"/>
      <c r="P85" s="367"/>
      <c r="Q85" s="367"/>
      <c r="R85" s="367"/>
      <c r="S85" s="367"/>
      <c r="T85" s="367"/>
      <c r="U85" s="369"/>
      <c r="V85" s="370"/>
      <c r="W85" s="371"/>
      <c r="X85" s="372"/>
      <c r="Y85" s="278"/>
      <c r="Z85" s="414"/>
    </row>
    <row r="86" spans="2:26">
      <c r="B86" s="1"/>
      <c r="C86" s="1"/>
      <c r="D86" s="1"/>
      <c r="E86" s="1"/>
      <c r="F86" s="1"/>
      <c r="G86" s="1"/>
      <c r="H86" s="1"/>
      <c r="I86" s="97"/>
    </row>
    <row r="88" spans="2:26">
      <c r="S88" s="14"/>
      <c r="T88" s="14"/>
      <c r="X88" s="3"/>
    </row>
  </sheetData>
  <mergeCells count="11">
    <mergeCell ref="AR4:BE4"/>
    <mergeCell ref="AR5:BA5"/>
    <mergeCell ref="BB5:BE5"/>
    <mergeCell ref="E78:H78"/>
    <mergeCell ref="B4:I6"/>
    <mergeCell ref="J4:W4"/>
    <mergeCell ref="J5:S5"/>
    <mergeCell ref="T5:W5"/>
    <mergeCell ref="AB4:AO4"/>
    <mergeCell ref="AB5:AK5"/>
    <mergeCell ref="AL5:AO5"/>
  </mergeCells>
  <phoneticPr fontId="3"/>
  <printOptions horizontalCentered="1" verticalCentered="1"/>
  <pageMargins left="0.39370078740157483" right="0" top="0.78740157480314965" bottom="0.39370078740157483" header="0.19685039370078741" footer="0.19685039370078741"/>
  <pageSetup paperSize="9" scale="70" orientation="landscape" r:id="rId1"/>
  <headerFooter scaleWithDoc="0" alignWithMargins="0">
    <oddFooter>&amp;C&amp;"ＭＳ 明朝,標準"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2A20-48C1-4561-99EC-11FFF42C7BCF}">
  <dimension ref="A1:AL116"/>
  <sheetViews>
    <sheetView topLeftCell="A88" zoomScale="73" workbookViewId="0">
      <selection activeCell="N69" sqref="N69"/>
    </sheetView>
  </sheetViews>
  <sheetFormatPr baseColWidth="10" defaultColWidth="8.83203125" defaultRowHeight="14"/>
  <cols>
    <col min="1" max="1" width="22.1640625" bestFit="1" customWidth="1"/>
    <col min="30" max="30" width="22.1640625" bestFit="1" customWidth="1"/>
    <col min="31" max="38" width="8.6640625"/>
  </cols>
  <sheetData>
    <row r="1" spans="1:38">
      <c r="A1" t="s">
        <v>289</v>
      </c>
      <c r="C1" t="s">
        <v>325</v>
      </c>
      <c r="D1" s="314"/>
      <c r="E1" s="314"/>
      <c r="F1" s="314"/>
      <c r="G1" s="314"/>
      <c r="H1" s="314"/>
      <c r="I1" s="314"/>
      <c r="J1" s="314"/>
      <c r="AD1" t="s">
        <v>288</v>
      </c>
      <c r="AG1" s="314"/>
      <c r="AH1" s="314"/>
      <c r="AI1" s="314"/>
      <c r="AJ1" s="314"/>
      <c r="AK1" s="314"/>
      <c r="AL1" s="314"/>
    </row>
    <row r="2" spans="1:38">
      <c r="A2" s="314"/>
      <c r="B2" s="314"/>
      <c r="E2" s="314"/>
      <c r="F2" s="314"/>
      <c r="G2" s="314"/>
      <c r="H2" s="444"/>
      <c r="I2" t="s">
        <v>286</v>
      </c>
      <c r="J2" s="314"/>
      <c r="AD2" s="314"/>
      <c r="AE2" s="314"/>
      <c r="AF2" s="314"/>
      <c r="AG2" s="314"/>
      <c r="AH2" s="314"/>
      <c r="AI2" s="314"/>
      <c r="AJ2" s="314"/>
      <c r="AK2" s="314"/>
      <c r="AL2" s="314"/>
    </row>
    <row r="3" spans="1:38" ht="15" thickBot="1">
      <c r="A3" s="314" t="s">
        <v>262</v>
      </c>
      <c r="B3" s="314"/>
      <c r="C3" s="314"/>
      <c r="D3" s="314"/>
      <c r="E3" s="314"/>
      <c r="F3" s="314"/>
      <c r="G3" s="314"/>
      <c r="H3" s="314"/>
      <c r="I3" s="314"/>
      <c r="J3" s="314"/>
      <c r="AD3" s="314" t="s">
        <v>309</v>
      </c>
      <c r="AE3" s="314"/>
      <c r="AF3" s="314"/>
      <c r="AG3" s="314"/>
      <c r="AH3" s="314"/>
      <c r="AI3" s="314"/>
      <c r="AJ3" s="314"/>
      <c r="AK3" s="314"/>
      <c r="AL3" s="314"/>
    </row>
    <row r="4" spans="1:38" ht="15" thickBot="1">
      <c r="A4" s="316"/>
      <c r="B4" s="451" t="s">
        <v>331</v>
      </c>
      <c r="C4" s="317" t="s">
        <v>332</v>
      </c>
      <c r="D4" s="317" t="s">
        <v>333</v>
      </c>
      <c r="E4" s="317" t="s">
        <v>334</v>
      </c>
      <c r="F4" s="317" t="s">
        <v>335</v>
      </c>
      <c r="G4" s="317" t="s">
        <v>336</v>
      </c>
      <c r="H4" s="317" t="s">
        <v>337</v>
      </c>
      <c r="I4" s="318" t="s">
        <v>338</v>
      </c>
      <c r="J4" s="314"/>
      <c r="AD4" s="316"/>
      <c r="AE4" s="451" t="s">
        <v>331</v>
      </c>
      <c r="AF4" s="317" t="s">
        <v>332</v>
      </c>
      <c r="AG4" s="317" t="s">
        <v>333</v>
      </c>
      <c r="AH4" s="317" t="s">
        <v>334</v>
      </c>
      <c r="AI4" s="317" t="s">
        <v>335</v>
      </c>
      <c r="AJ4" s="317" t="s">
        <v>336</v>
      </c>
      <c r="AK4" s="317" t="s">
        <v>337</v>
      </c>
      <c r="AL4" s="318" t="s">
        <v>338</v>
      </c>
    </row>
    <row r="5" spans="1:38">
      <c r="A5" s="320" t="s">
        <v>330</v>
      </c>
      <c r="B5" s="418">
        <v>4.2915600000000005</v>
      </c>
      <c r="C5" s="418">
        <v>11.34869</v>
      </c>
      <c r="D5" s="418">
        <v>11.202150000000001</v>
      </c>
      <c r="E5" s="418">
        <v>35.360639999999997</v>
      </c>
      <c r="F5" s="418">
        <v>10.112880000000001</v>
      </c>
      <c r="G5" s="418">
        <v>14.97405</v>
      </c>
      <c r="H5" s="329">
        <v>36.501660000000001</v>
      </c>
      <c r="I5" s="418"/>
      <c r="J5" s="314"/>
      <c r="AD5" s="320" t="s">
        <v>330</v>
      </c>
      <c r="AE5" s="418">
        <v>4.2915600000000005</v>
      </c>
      <c r="AF5" s="418">
        <v>11.34869</v>
      </c>
      <c r="AG5" s="418">
        <v>11.202150000000001</v>
      </c>
      <c r="AH5" s="418">
        <v>35.360639999999997</v>
      </c>
      <c r="AI5" s="418">
        <v>10.112880000000001</v>
      </c>
      <c r="AJ5" s="418">
        <v>14.97405</v>
      </c>
      <c r="AK5" s="329">
        <v>36.501660000000001</v>
      </c>
      <c r="AL5" s="418"/>
    </row>
    <row r="6" spans="1:38">
      <c r="A6" s="321" t="s">
        <v>329</v>
      </c>
      <c r="B6" s="330">
        <v>3.0249600000000001</v>
      </c>
      <c r="C6" s="330">
        <v>5.7548399999999997</v>
      </c>
      <c r="D6" s="419"/>
      <c r="E6" s="330">
        <v>6.8499000000000008</v>
      </c>
      <c r="F6" s="419"/>
      <c r="G6" s="419"/>
      <c r="H6" s="419"/>
      <c r="I6" s="330">
        <v>6.7606200000000003</v>
      </c>
      <c r="J6" s="314"/>
      <c r="AD6" s="321" t="s">
        <v>329</v>
      </c>
      <c r="AE6" s="330">
        <v>3.0249600000000001</v>
      </c>
      <c r="AF6" s="330">
        <v>5.7548399999999997</v>
      </c>
      <c r="AG6" s="419"/>
      <c r="AH6" s="330">
        <v>6.8499000000000008</v>
      </c>
      <c r="AI6" s="419"/>
      <c r="AJ6" s="419"/>
      <c r="AK6" s="419"/>
      <c r="AL6" s="330">
        <v>6.7606200000000003</v>
      </c>
    </row>
    <row r="7" spans="1:38" ht="15" thickBot="1">
      <c r="A7" s="326" t="s">
        <v>250</v>
      </c>
      <c r="B7" s="420"/>
      <c r="C7" s="420"/>
      <c r="D7" s="420"/>
      <c r="E7" s="331"/>
      <c r="F7" s="420">
        <v>22.719739999999998</v>
      </c>
      <c r="G7" s="420"/>
      <c r="H7" s="331">
        <v>17.959119999999999</v>
      </c>
      <c r="I7" s="420">
        <v>15</v>
      </c>
      <c r="J7" s="314"/>
      <c r="AD7" s="326" t="s">
        <v>250</v>
      </c>
      <c r="AE7" s="420"/>
      <c r="AF7" s="420"/>
      <c r="AG7" s="420"/>
      <c r="AH7" s="331"/>
      <c r="AI7" s="420">
        <v>22.719739999999998</v>
      </c>
      <c r="AJ7" s="420"/>
      <c r="AK7" s="331">
        <v>17.959119999999999</v>
      </c>
      <c r="AL7" s="420">
        <v>15</v>
      </c>
    </row>
    <row r="8" spans="1:38" ht="15">
      <c r="A8" s="314"/>
      <c r="B8" s="314"/>
      <c r="C8" s="314"/>
      <c r="D8" s="314"/>
      <c r="E8" s="314"/>
      <c r="F8" s="314"/>
      <c r="G8" s="314"/>
      <c r="H8" s="314"/>
      <c r="I8" s="314" t="s">
        <v>326</v>
      </c>
      <c r="J8" s="314"/>
      <c r="AD8" s="314"/>
      <c r="AE8" s="314"/>
      <c r="AF8" s="314"/>
      <c r="AG8" s="314"/>
      <c r="AH8" s="314"/>
      <c r="AI8" s="314"/>
      <c r="AJ8" s="314"/>
      <c r="AK8" s="314"/>
      <c r="AL8" s="314" t="s">
        <v>310</v>
      </c>
    </row>
    <row r="9" spans="1:38">
      <c r="A9" s="314" t="s">
        <v>260</v>
      </c>
      <c r="B9" s="443">
        <f>'Rawdata(無機)'!AA30</f>
        <v>4.7660790000000004</v>
      </c>
      <c r="C9" s="314" t="s">
        <v>284</v>
      </c>
      <c r="AD9" s="314" t="s">
        <v>306</v>
      </c>
      <c r="AE9" s="443">
        <v>4.7660790000000004</v>
      </c>
      <c r="AF9" s="314" t="s">
        <v>310</v>
      </c>
    </row>
    <row r="10" spans="1:38">
      <c r="A10" s="314" t="s">
        <v>261</v>
      </c>
      <c r="B10" s="443">
        <f>'Rawdata(無機)'!AA31</f>
        <v>6.2799202492927142</v>
      </c>
      <c r="C10" s="314" t="s">
        <v>284</v>
      </c>
      <c r="AD10" s="314" t="s">
        <v>307</v>
      </c>
      <c r="AE10" s="443">
        <v>6.2799202492927142</v>
      </c>
      <c r="AF10" s="314" t="s">
        <v>310</v>
      </c>
    </row>
    <row r="11" spans="1:38">
      <c r="A11" s="314" t="s">
        <v>282</v>
      </c>
      <c r="B11" s="443">
        <f>'Rawdata(無機)'!AQ30</f>
        <v>0.86</v>
      </c>
      <c r="C11" s="314" t="s">
        <v>284</v>
      </c>
      <c r="AD11" s="314" t="s">
        <v>308</v>
      </c>
      <c r="AE11" s="443">
        <v>0.86</v>
      </c>
      <c r="AF11" s="314" t="s">
        <v>310</v>
      </c>
    </row>
    <row r="14" spans="1:38" ht="15" thickBot="1">
      <c r="A14" s="314" t="s">
        <v>263</v>
      </c>
      <c r="B14" s="314"/>
      <c r="C14" s="314"/>
      <c r="D14" s="314"/>
      <c r="E14" s="314"/>
      <c r="F14" s="314"/>
      <c r="G14" s="314"/>
      <c r="H14" s="314"/>
      <c r="I14" s="314"/>
      <c r="AD14" s="314" t="s">
        <v>311</v>
      </c>
      <c r="AE14" s="314"/>
      <c r="AF14" s="314"/>
      <c r="AG14" s="314"/>
      <c r="AH14" s="314"/>
      <c r="AI14" s="314"/>
      <c r="AJ14" s="314"/>
      <c r="AK14" s="314"/>
      <c r="AL14" s="314"/>
    </row>
    <row r="15" spans="1:38" ht="15" thickBot="1">
      <c r="A15" s="316"/>
      <c r="B15" s="317" t="s">
        <v>251</v>
      </c>
      <c r="C15" s="317" t="s">
        <v>252</v>
      </c>
      <c r="D15" s="317" t="s">
        <v>253</v>
      </c>
      <c r="E15" s="317" t="s">
        <v>254</v>
      </c>
      <c r="F15" s="317" t="s">
        <v>255</v>
      </c>
      <c r="G15" s="317" t="s">
        <v>256</v>
      </c>
      <c r="H15" s="317" t="s">
        <v>257</v>
      </c>
      <c r="I15" s="317" t="s">
        <v>258</v>
      </c>
      <c r="AD15" s="316"/>
      <c r="AE15" s="451" t="s">
        <v>331</v>
      </c>
      <c r="AF15" s="317" t="s">
        <v>332</v>
      </c>
      <c r="AG15" s="317" t="s">
        <v>333</v>
      </c>
      <c r="AH15" s="317" t="s">
        <v>334</v>
      </c>
      <c r="AI15" s="317" t="s">
        <v>335</v>
      </c>
      <c r="AJ15" s="317" t="s">
        <v>336</v>
      </c>
      <c r="AK15" s="317" t="s">
        <v>337</v>
      </c>
      <c r="AL15" s="318" t="s">
        <v>338</v>
      </c>
    </row>
    <row r="16" spans="1:38">
      <c r="A16" s="320" t="s">
        <v>330</v>
      </c>
      <c r="B16" s="431">
        <v>150.96626999999998</v>
      </c>
      <c r="C16" s="431">
        <v>228.63302999999999</v>
      </c>
      <c r="D16" s="431">
        <v>153.35444999999999</v>
      </c>
      <c r="E16" s="431">
        <v>251.29187999999999</v>
      </c>
      <c r="F16" s="431">
        <v>369.47159999999997</v>
      </c>
      <c r="G16" s="431">
        <v>223.14201</v>
      </c>
      <c r="H16" s="432">
        <v>391.44222000000002</v>
      </c>
      <c r="I16" s="431"/>
      <c r="AD16" s="320" t="s">
        <v>330</v>
      </c>
      <c r="AE16" s="431">
        <v>150.96626999999998</v>
      </c>
      <c r="AF16" s="431">
        <v>228.63302999999999</v>
      </c>
      <c r="AG16" s="431">
        <v>153.35444999999999</v>
      </c>
      <c r="AH16" s="431">
        <v>251.29187999999999</v>
      </c>
      <c r="AI16" s="431">
        <v>369.47159999999997</v>
      </c>
      <c r="AJ16" s="431">
        <v>223.14201</v>
      </c>
      <c r="AK16" s="432">
        <v>391.44222000000002</v>
      </c>
      <c r="AL16" s="431"/>
    </row>
    <row r="17" spans="1:38">
      <c r="A17" s="321" t="s">
        <v>329</v>
      </c>
      <c r="B17" s="433">
        <v>58.975680000000004</v>
      </c>
      <c r="C17" s="433">
        <v>659.71268999999995</v>
      </c>
      <c r="D17" s="434"/>
      <c r="E17" s="433">
        <v>733.38048000000003</v>
      </c>
      <c r="F17" s="434"/>
      <c r="G17" s="434"/>
      <c r="H17" s="434"/>
      <c r="I17" s="433">
        <v>650.28474000000006</v>
      </c>
      <c r="AD17" s="321" t="s">
        <v>329</v>
      </c>
      <c r="AE17" s="433">
        <v>58.975680000000004</v>
      </c>
      <c r="AF17" s="433">
        <v>659.71268999999995</v>
      </c>
      <c r="AG17" s="434"/>
      <c r="AH17" s="433">
        <v>733.38048000000003</v>
      </c>
      <c r="AI17" s="434"/>
      <c r="AJ17" s="434"/>
      <c r="AK17" s="434"/>
      <c r="AL17" s="433">
        <v>650.28474000000006</v>
      </c>
    </row>
    <row r="18" spans="1:38" ht="15" thickBot="1">
      <c r="A18" s="326" t="s">
        <v>250</v>
      </c>
      <c r="B18" s="435"/>
      <c r="C18" s="435"/>
      <c r="D18" s="435"/>
      <c r="E18" s="436"/>
      <c r="F18" s="435">
        <v>521.27089000000001</v>
      </c>
      <c r="G18" s="435"/>
      <c r="H18" s="436">
        <v>328.27071999999998</v>
      </c>
      <c r="I18" s="435">
        <v>331</v>
      </c>
      <c r="AD18" s="326" t="s">
        <v>250</v>
      </c>
      <c r="AE18" s="435"/>
      <c r="AF18" s="435"/>
      <c r="AG18" s="435"/>
      <c r="AH18" s="436"/>
      <c r="AI18" s="435">
        <v>521.27089000000001</v>
      </c>
      <c r="AJ18" s="435"/>
      <c r="AK18" s="436">
        <v>328.27071999999998</v>
      </c>
      <c r="AL18" s="435">
        <v>331</v>
      </c>
    </row>
    <row r="19" spans="1:38" ht="15">
      <c r="A19" s="314"/>
      <c r="B19" s="314"/>
      <c r="C19" s="314"/>
      <c r="D19" s="314"/>
      <c r="E19" s="314"/>
      <c r="F19" s="314"/>
      <c r="G19" s="314"/>
      <c r="H19" s="314"/>
      <c r="I19" s="314" t="s">
        <v>326</v>
      </c>
      <c r="AD19" s="314"/>
      <c r="AE19" s="314"/>
      <c r="AF19" s="314"/>
      <c r="AG19" s="314"/>
      <c r="AH19" s="314"/>
      <c r="AI19" s="314"/>
      <c r="AJ19" s="314"/>
      <c r="AK19" s="314"/>
      <c r="AL19" s="314" t="s">
        <v>310</v>
      </c>
    </row>
    <row r="20" spans="1:38">
      <c r="A20" s="314" t="s">
        <v>260</v>
      </c>
      <c r="B20" s="443">
        <f>'Rawdata(無機)'!AB30</f>
        <v>1.7608080000000002</v>
      </c>
      <c r="C20" s="314" t="s">
        <v>284</v>
      </c>
      <c r="AD20" s="314" t="s">
        <v>306</v>
      </c>
      <c r="AE20" s="443">
        <v>1.7608080000000002</v>
      </c>
      <c r="AF20" s="314" t="s">
        <v>310</v>
      </c>
    </row>
    <row r="21" spans="1:38">
      <c r="A21" s="314" t="s">
        <v>261</v>
      </c>
      <c r="B21" s="443">
        <f>'Rawdata(無機)'!AB31</f>
        <v>1.164896637549157</v>
      </c>
      <c r="C21" s="314" t="s">
        <v>284</v>
      </c>
      <c r="AD21" s="314" t="s">
        <v>307</v>
      </c>
      <c r="AE21" s="443">
        <v>1.164896637549157</v>
      </c>
      <c r="AF21" s="314" t="s">
        <v>310</v>
      </c>
    </row>
    <row r="22" spans="1:38">
      <c r="A22" s="314" t="s">
        <v>249</v>
      </c>
      <c r="B22" s="443">
        <f>'Rawdata(無機)'!AR30</f>
        <v>1.3</v>
      </c>
      <c r="C22" s="314" t="s">
        <v>284</v>
      </c>
      <c r="AD22" s="314" t="s">
        <v>312</v>
      </c>
      <c r="AE22" s="443">
        <v>1.3</v>
      </c>
      <c r="AF22" s="314" t="s">
        <v>310</v>
      </c>
    </row>
    <row r="25" spans="1:38" ht="15" thickBot="1">
      <c r="A25" s="314" t="s">
        <v>264</v>
      </c>
      <c r="B25" s="314"/>
      <c r="C25" s="314"/>
      <c r="D25" s="314"/>
      <c r="E25" s="314"/>
      <c r="F25" s="314"/>
      <c r="G25" s="314"/>
      <c r="H25" s="314"/>
      <c r="I25" s="314"/>
      <c r="AD25" s="314" t="s">
        <v>313</v>
      </c>
      <c r="AE25" s="314"/>
      <c r="AF25" s="314"/>
      <c r="AG25" s="314"/>
      <c r="AH25" s="314"/>
      <c r="AI25" s="314"/>
      <c r="AJ25" s="314"/>
      <c r="AK25" s="314"/>
      <c r="AL25" s="314"/>
    </row>
    <row r="26" spans="1:38" ht="15" thickBot="1">
      <c r="A26" s="316"/>
      <c r="B26" s="317" t="s">
        <v>251</v>
      </c>
      <c r="C26" s="317" t="s">
        <v>252</v>
      </c>
      <c r="D26" s="317" t="s">
        <v>253</v>
      </c>
      <c r="E26" s="317" t="s">
        <v>254</v>
      </c>
      <c r="F26" s="317" t="s">
        <v>255</v>
      </c>
      <c r="G26" s="317" t="s">
        <v>256</v>
      </c>
      <c r="H26" s="317" t="s">
        <v>257</v>
      </c>
      <c r="I26" s="317" t="s">
        <v>258</v>
      </c>
      <c r="AD26" s="316"/>
      <c r="AE26" s="451" t="s">
        <v>331</v>
      </c>
      <c r="AF26" s="317" t="s">
        <v>332</v>
      </c>
      <c r="AG26" s="317" t="s">
        <v>333</v>
      </c>
      <c r="AH26" s="317" t="s">
        <v>334</v>
      </c>
      <c r="AI26" s="317" t="s">
        <v>335</v>
      </c>
      <c r="AJ26" s="317" t="s">
        <v>336</v>
      </c>
      <c r="AK26" s="317" t="s">
        <v>337</v>
      </c>
      <c r="AL26" s="318" t="s">
        <v>338</v>
      </c>
    </row>
    <row r="27" spans="1:38">
      <c r="A27" s="320" t="s">
        <v>330</v>
      </c>
      <c r="B27" s="431">
        <v>12.67266</v>
      </c>
      <c r="C27" s="431">
        <v>112.60603999999999</v>
      </c>
      <c r="D27" s="431">
        <v>121.50749999999999</v>
      </c>
      <c r="E27" s="431">
        <v>188.63460000000001</v>
      </c>
      <c r="F27" s="431">
        <v>62.767599999999995</v>
      </c>
      <c r="G27" s="431">
        <v>90.857129999999998</v>
      </c>
      <c r="H27" s="432">
        <v>83.638619999999989</v>
      </c>
      <c r="I27" s="431"/>
      <c r="AD27" s="320" t="s">
        <v>330</v>
      </c>
      <c r="AE27" s="431">
        <v>12.67266</v>
      </c>
      <c r="AF27" s="431">
        <v>112.60603999999999</v>
      </c>
      <c r="AG27" s="431">
        <v>121.50749999999999</v>
      </c>
      <c r="AH27" s="431">
        <v>188.63460000000001</v>
      </c>
      <c r="AI27" s="431">
        <v>62.767599999999995</v>
      </c>
      <c r="AJ27" s="431">
        <v>90.857129999999998</v>
      </c>
      <c r="AK27" s="432">
        <v>83.638619999999989</v>
      </c>
      <c r="AL27" s="431"/>
    </row>
    <row r="28" spans="1:38">
      <c r="A28" s="321" t="s">
        <v>329</v>
      </c>
      <c r="B28" s="433">
        <v>5.3433600000000006</v>
      </c>
      <c r="C28" s="433">
        <v>29.459430000000001</v>
      </c>
      <c r="D28" s="434"/>
      <c r="E28" s="433">
        <v>96.799019999999999</v>
      </c>
      <c r="F28" s="434"/>
      <c r="G28" s="434"/>
      <c r="H28" s="434"/>
      <c r="I28" s="433">
        <v>35.517749999999999</v>
      </c>
      <c r="AD28" s="321" t="s">
        <v>329</v>
      </c>
      <c r="AE28" s="433">
        <v>5.3433600000000006</v>
      </c>
      <c r="AF28" s="433">
        <v>29.459430000000001</v>
      </c>
      <c r="AG28" s="434"/>
      <c r="AH28" s="433">
        <v>96.799019999999999</v>
      </c>
      <c r="AI28" s="434"/>
      <c r="AJ28" s="434"/>
      <c r="AK28" s="434"/>
      <c r="AL28" s="433">
        <v>35.517749999999999</v>
      </c>
    </row>
    <row r="29" spans="1:38" ht="15" thickBot="1">
      <c r="A29" s="326" t="s">
        <v>250</v>
      </c>
      <c r="B29" s="435"/>
      <c r="C29" s="435"/>
      <c r="D29" s="435"/>
      <c r="E29" s="436"/>
      <c r="F29" s="435">
        <v>149.62317999999999</v>
      </c>
      <c r="G29" s="435"/>
      <c r="H29" s="436">
        <v>51.436719999999994</v>
      </c>
      <c r="I29" s="435">
        <v>86</v>
      </c>
      <c r="AD29" s="326" t="s">
        <v>250</v>
      </c>
      <c r="AE29" s="435"/>
      <c r="AF29" s="435"/>
      <c r="AG29" s="435"/>
      <c r="AH29" s="436"/>
      <c r="AI29" s="435">
        <v>149.62317999999999</v>
      </c>
      <c r="AJ29" s="435"/>
      <c r="AK29" s="436">
        <v>51.436719999999994</v>
      </c>
      <c r="AL29" s="435">
        <v>86</v>
      </c>
    </row>
    <row r="30" spans="1:38" ht="15">
      <c r="A30" s="314"/>
      <c r="B30" s="314"/>
      <c r="C30" s="314"/>
      <c r="D30" s="314"/>
      <c r="E30" s="314"/>
      <c r="F30" s="314"/>
      <c r="G30" s="314"/>
      <c r="H30" s="314"/>
      <c r="I30" s="314" t="s">
        <v>326</v>
      </c>
      <c r="AD30" s="314"/>
      <c r="AE30" s="314"/>
      <c r="AF30" s="314"/>
      <c r="AG30" s="314"/>
      <c r="AH30" s="314"/>
      <c r="AI30" s="314"/>
      <c r="AJ30" s="314"/>
      <c r="AK30" s="314"/>
      <c r="AL30" s="314" t="s">
        <v>310</v>
      </c>
    </row>
    <row r="31" spans="1:38">
      <c r="A31" s="314" t="s">
        <v>260</v>
      </c>
      <c r="B31" s="443">
        <f>'Rawdata(無機)'!AD30</f>
        <v>3.4271060000000007</v>
      </c>
      <c r="C31" s="314" t="s">
        <v>284</v>
      </c>
      <c r="D31" s="314"/>
      <c r="AD31" s="314" t="s">
        <v>306</v>
      </c>
      <c r="AE31" s="443">
        <v>3.4271060000000007</v>
      </c>
      <c r="AF31" s="314" t="s">
        <v>310</v>
      </c>
      <c r="AG31" s="314"/>
    </row>
    <row r="32" spans="1:38">
      <c r="A32" s="314" t="s">
        <v>261</v>
      </c>
      <c r="B32" s="443">
        <f>'Rawdata(無機)'!AD31</f>
        <v>3.054290107414305</v>
      </c>
      <c r="C32" s="314" t="s">
        <v>284</v>
      </c>
      <c r="D32" s="314"/>
      <c r="AD32" s="314" t="s">
        <v>307</v>
      </c>
      <c r="AE32" s="443">
        <v>3.054290107414305</v>
      </c>
      <c r="AF32" s="314" t="s">
        <v>310</v>
      </c>
      <c r="AG32" s="314"/>
    </row>
    <row r="33" spans="1:38">
      <c r="A33" s="314" t="s">
        <v>249</v>
      </c>
      <c r="B33" s="443">
        <f>'Rawdata(無機)'!AT30</f>
        <v>1.5499999999999998</v>
      </c>
      <c r="C33" s="314" t="s">
        <v>284</v>
      </c>
      <c r="D33" s="314"/>
      <c r="AD33" s="314" t="s">
        <v>312</v>
      </c>
      <c r="AE33" s="443">
        <v>1.5499999999999998</v>
      </c>
      <c r="AF33" s="314" t="s">
        <v>310</v>
      </c>
      <c r="AG33" s="314"/>
    </row>
    <row r="36" spans="1:38" ht="15" thickBot="1">
      <c r="A36" s="314" t="s">
        <v>265</v>
      </c>
      <c r="B36" s="314"/>
      <c r="C36" s="314"/>
      <c r="D36" s="314"/>
      <c r="E36" s="314"/>
      <c r="F36" s="314"/>
      <c r="G36" s="314"/>
      <c r="H36" s="314"/>
      <c r="I36" s="314"/>
      <c r="AD36" s="314" t="s">
        <v>314</v>
      </c>
      <c r="AE36" s="314"/>
      <c r="AF36" s="314"/>
      <c r="AG36" s="314"/>
      <c r="AH36" s="314"/>
      <c r="AI36" s="314"/>
      <c r="AJ36" s="314"/>
      <c r="AK36" s="314"/>
      <c r="AL36" s="314"/>
    </row>
    <row r="37" spans="1:38" ht="15" thickBot="1">
      <c r="A37" s="316"/>
      <c r="B37" s="317" t="s">
        <v>251</v>
      </c>
      <c r="C37" s="317" t="s">
        <v>252</v>
      </c>
      <c r="D37" s="317" t="s">
        <v>253</v>
      </c>
      <c r="E37" s="317" t="s">
        <v>254</v>
      </c>
      <c r="F37" s="317" t="s">
        <v>255</v>
      </c>
      <c r="G37" s="317" t="s">
        <v>256</v>
      </c>
      <c r="H37" s="317" t="s">
        <v>257</v>
      </c>
      <c r="I37" s="317" t="s">
        <v>258</v>
      </c>
      <c r="AD37" s="316"/>
      <c r="AE37" s="451" t="s">
        <v>331</v>
      </c>
      <c r="AF37" s="317" t="s">
        <v>332</v>
      </c>
      <c r="AG37" s="317" t="s">
        <v>333</v>
      </c>
      <c r="AH37" s="317" t="s">
        <v>334</v>
      </c>
      <c r="AI37" s="317" t="s">
        <v>335</v>
      </c>
      <c r="AJ37" s="317" t="s">
        <v>336</v>
      </c>
      <c r="AK37" s="317" t="s">
        <v>337</v>
      </c>
      <c r="AL37" s="318" t="s">
        <v>338</v>
      </c>
    </row>
    <row r="38" spans="1:38">
      <c r="A38" s="320" t="s">
        <v>330</v>
      </c>
      <c r="B38" s="437">
        <v>6.1015500000000005</v>
      </c>
      <c r="C38" s="431">
        <v>27.60305</v>
      </c>
      <c r="D38" s="431">
        <v>24.905850000000001</v>
      </c>
      <c r="E38" s="431">
        <v>48.605760000000004</v>
      </c>
      <c r="F38" s="431">
        <v>11.560560000000001</v>
      </c>
      <c r="G38" s="431">
        <v>14.174160000000001</v>
      </c>
      <c r="H38" s="432">
        <v>19.300319999999999</v>
      </c>
      <c r="I38" s="431"/>
      <c r="AD38" s="320" t="s">
        <v>330</v>
      </c>
      <c r="AE38" s="437">
        <v>6.1015500000000005</v>
      </c>
      <c r="AF38" s="431">
        <v>27.60305</v>
      </c>
      <c r="AG38" s="431">
        <v>24.905850000000001</v>
      </c>
      <c r="AH38" s="431">
        <v>48.605760000000004</v>
      </c>
      <c r="AI38" s="431">
        <v>11.560560000000001</v>
      </c>
      <c r="AJ38" s="431">
        <v>14.174160000000001</v>
      </c>
      <c r="AK38" s="432">
        <v>19.300319999999999</v>
      </c>
      <c r="AL38" s="431"/>
    </row>
    <row r="39" spans="1:38">
      <c r="A39" s="321" t="s">
        <v>329</v>
      </c>
      <c r="B39" s="447">
        <v>0</v>
      </c>
      <c r="C39" s="439">
        <v>5.9896200000000004</v>
      </c>
      <c r="D39" s="440"/>
      <c r="E39" s="439">
        <v>5.74308</v>
      </c>
      <c r="F39" s="440"/>
      <c r="G39" s="440"/>
      <c r="H39" s="440"/>
      <c r="I39" s="439">
        <v>5.8830600000000004</v>
      </c>
      <c r="AD39" s="321" t="s">
        <v>329</v>
      </c>
      <c r="AE39" s="447">
        <v>1.6</v>
      </c>
      <c r="AF39" s="439">
        <v>5.9896200000000004</v>
      </c>
      <c r="AG39" s="440"/>
      <c r="AH39" s="439">
        <v>5.74308</v>
      </c>
      <c r="AI39" s="440"/>
      <c r="AJ39" s="440"/>
      <c r="AK39" s="440"/>
      <c r="AL39" s="439">
        <v>5.8830600000000004</v>
      </c>
    </row>
    <row r="40" spans="1:38" ht="15" thickBot="1">
      <c r="A40" s="326" t="s">
        <v>250</v>
      </c>
      <c r="B40" s="435"/>
      <c r="C40" s="435"/>
      <c r="D40" s="435"/>
      <c r="E40" s="436"/>
      <c r="F40" s="435">
        <v>50.894799999999996</v>
      </c>
      <c r="G40" s="435"/>
      <c r="H40" s="436">
        <v>10.458559999999999</v>
      </c>
      <c r="I40" s="435">
        <v>22</v>
      </c>
      <c r="AD40" s="326" t="s">
        <v>250</v>
      </c>
      <c r="AE40" s="435"/>
      <c r="AF40" s="435"/>
      <c r="AG40" s="435"/>
      <c r="AH40" s="436"/>
      <c r="AI40" s="435">
        <v>50.894799999999996</v>
      </c>
      <c r="AJ40" s="435"/>
      <c r="AK40" s="436">
        <v>10.458559999999999</v>
      </c>
      <c r="AL40" s="435">
        <v>22</v>
      </c>
    </row>
    <row r="41" spans="1:38" ht="15">
      <c r="A41" s="314"/>
      <c r="B41" s="314"/>
      <c r="C41" s="314"/>
      <c r="D41" s="314"/>
      <c r="E41" s="314"/>
      <c r="F41" s="314"/>
      <c r="G41" s="314"/>
      <c r="H41" s="314"/>
      <c r="I41" s="314" t="s">
        <v>326</v>
      </c>
      <c r="AD41" s="314"/>
      <c r="AE41" s="314"/>
      <c r="AF41" s="314"/>
      <c r="AG41" s="314"/>
      <c r="AH41" s="314"/>
      <c r="AI41" s="314"/>
      <c r="AJ41" s="314"/>
      <c r="AK41" s="314"/>
      <c r="AL41" s="314" t="s">
        <v>310</v>
      </c>
    </row>
    <row r="42" spans="1:38">
      <c r="A42" s="314" t="s">
        <v>260</v>
      </c>
      <c r="B42" s="443">
        <f>'Rawdata(無機)'!AE30</f>
        <v>2.321755</v>
      </c>
      <c r="C42" s="314" t="s">
        <v>284</v>
      </c>
      <c r="AD42" s="314" t="s">
        <v>306</v>
      </c>
      <c r="AE42" s="443">
        <v>2.321755</v>
      </c>
      <c r="AF42" s="314" t="s">
        <v>310</v>
      </c>
    </row>
    <row r="43" spans="1:38">
      <c r="A43" s="314" t="s">
        <v>261</v>
      </c>
      <c r="B43" s="443">
        <f>'Rawdata(無機)'!AE31</f>
        <v>2.0064547545096656</v>
      </c>
      <c r="C43" s="314" t="s">
        <v>284</v>
      </c>
      <c r="AD43" s="314" t="s">
        <v>307</v>
      </c>
      <c r="AE43" s="443">
        <v>2.0064547545096656</v>
      </c>
      <c r="AF43" s="314" t="s">
        <v>310</v>
      </c>
    </row>
    <row r="44" spans="1:38">
      <c r="A44" s="314" t="s">
        <v>249</v>
      </c>
      <c r="B44" s="443">
        <f>'Rawdata(無機)'!AU30</f>
        <v>1.3166666666666667</v>
      </c>
      <c r="C44" s="314" t="s">
        <v>284</v>
      </c>
      <c r="AD44" s="314" t="s">
        <v>312</v>
      </c>
      <c r="AE44" s="443">
        <v>1.3166666666666667</v>
      </c>
      <c r="AF44" s="314" t="s">
        <v>310</v>
      </c>
    </row>
    <row r="47" spans="1:38" ht="15" thickBot="1">
      <c r="A47" s="314" t="s">
        <v>266</v>
      </c>
      <c r="B47" s="314"/>
      <c r="C47" s="314"/>
      <c r="D47" s="314"/>
      <c r="E47" s="314"/>
      <c r="F47" s="314"/>
      <c r="G47" s="314"/>
      <c r="H47" s="314"/>
      <c r="I47" s="314"/>
      <c r="AD47" s="314" t="s">
        <v>315</v>
      </c>
      <c r="AE47" s="314"/>
      <c r="AF47" s="314"/>
      <c r="AG47" s="314"/>
      <c r="AH47" s="314"/>
      <c r="AI47" s="314"/>
      <c r="AJ47" s="314"/>
      <c r="AK47" s="314"/>
      <c r="AL47" s="314"/>
    </row>
    <row r="48" spans="1:38" ht="15" thickBot="1">
      <c r="A48" s="316"/>
      <c r="B48" s="317" t="s">
        <v>251</v>
      </c>
      <c r="C48" s="317" t="s">
        <v>252</v>
      </c>
      <c r="D48" s="317" t="s">
        <v>253</v>
      </c>
      <c r="E48" s="317" t="s">
        <v>254</v>
      </c>
      <c r="F48" s="317" t="s">
        <v>255</v>
      </c>
      <c r="G48" s="317" t="s">
        <v>256</v>
      </c>
      <c r="H48" s="317" t="s">
        <v>257</v>
      </c>
      <c r="I48" s="317" t="s">
        <v>258</v>
      </c>
      <c r="AD48" s="316"/>
      <c r="AE48" s="451" t="s">
        <v>331</v>
      </c>
      <c r="AF48" s="317" t="s">
        <v>332</v>
      </c>
      <c r="AG48" s="317" t="s">
        <v>333</v>
      </c>
      <c r="AH48" s="317" t="s">
        <v>334</v>
      </c>
      <c r="AI48" s="317" t="s">
        <v>335</v>
      </c>
      <c r="AJ48" s="317" t="s">
        <v>336</v>
      </c>
      <c r="AK48" s="317" t="s">
        <v>337</v>
      </c>
      <c r="AL48" s="318" t="s">
        <v>338</v>
      </c>
    </row>
    <row r="49" spans="1:38">
      <c r="A49" s="320" t="s">
        <v>330</v>
      </c>
      <c r="B49" s="437">
        <v>1.6980599999999999</v>
      </c>
      <c r="C49" s="437">
        <v>1.4958</v>
      </c>
      <c r="D49" s="437">
        <v>2.1088499999999999</v>
      </c>
      <c r="E49" s="437">
        <v>2.89296</v>
      </c>
      <c r="F49" s="437">
        <v>1.3757599999999999</v>
      </c>
      <c r="G49" s="437">
        <v>1.5479100000000001</v>
      </c>
      <c r="H49" s="438">
        <v>1.84158</v>
      </c>
      <c r="I49" s="437"/>
      <c r="AD49" s="320" t="s">
        <v>330</v>
      </c>
      <c r="AE49" s="437">
        <v>1.6980599999999999</v>
      </c>
      <c r="AF49" s="437">
        <v>1.4958</v>
      </c>
      <c r="AG49" s="437">
        <v>2.1088499999999999</v>
      </c>
      <c r="AH49" s="437">
        <v>2.89296</v>
      </c>
      <c r="AI49" s="437">
        <v>1.3757599999999999</v>
      </c>
      <c r="AJ49" s="437">
        <v>1.5479100000000001</v>
      </c>
      <c r="AK49" s="438">
        <v>1.84158</v>
      </c>
      <c r="AL49" s="437"/>
    </row>
    <row r="50" spans="1:38">
      <c r="A50" s="321" t="s">
        <v>329</v>
      </c>
      <c r="B50" s="447">
        <v>0</v>
      </c>
      <c r="C50" s="439">
        <v>0.55145999999999995</v>
      </c>
      <c r="D50" s="440"/>
      <c r="E50" s="439">
        <v>0.67079999999999995</v>
      </c>
      <c r="F50" s="440"/>
      <c r="G50" s="440"/>
      <c r="H50" s="440"/>
      <c r="I50" s="439">
        <v>0.88607999999999998</v>
      </c>
      <c r="AD50" s="321" t="s">
        <v>329</v>
      </c>
      <c r="AE50" s="447">
        <v>0.7</v>
      </c>
      <c r="AF50" s="439">
        <v>0.55145999999999995</v>
      </c>
      <c r="AG50" s="440"/>
      <c r="AH50" s="439">
        <v>0.67079999999999995</v>
      </c>
      <c r="AI50" s="440"/>
      <c r="AJ50" s="440"/>
      <c r="AK50" s="440"/>
      <c r="AL50" s="439">
        <v>0.88607999999999998</v>
      </c>
    </row>
    <row r="51" spans="1:38" ht="15" thickBot="1">
      <c r="A51" s="326" t="s">
        <v>250</v>
      </c>
      <c r="B51" s="441"/>
      <c r="C51" s="441"/>
      <c r="D51" s="441"/>
      <c r="E51" s="442"/>
      <c r="F51" s="441">
        <v>3.4512699999999996</v>
      </c>
      <c r="G51" s="441"/>
      <c r="H51" s="442">
        <v>0.8</v>
      </c>
      <c r="I51" s="441">
        <v>1.3</v>
      </c>
      <c r="AD51" s="326" t="s">
        <v>250</v>
      </c>
      <c r="AE51" s="441"/>
      <c r="AF51" s="441"/>
      <c r="AG51" s="441"/>
      <c r="AH51" s="442"/>
      <c r="AI51" s="441">
        <v>3.4512699999999996</v>
      </c>
      <c r="AJ51" s="441"/>
      <c r="AK51" s="442">
        <v>0.8</v>
      </c>
      <c r="AL51" s="441">
        <v>1.3</v>
      </c>
    </row>
    <row r="52" spans="1:38" ht="15">
      <c r="A52" s="314"/>
      <c r="B52" s="314"/>
      <c r="C52" s="314"/>
      <c r="D52" s="314"/>
      <c r="E52" s="314"/>
      <c r="F52" s="314"/>
      <c r="G52" s="314"/>
      <c r="H52" s="314"/>
      <c r="I52" s="314" t="s">
        <v>326</v>
      </c>
      <c r="AD52" s="314"/>
      <c r="AE52" s="314"/>
      <c r="AF52" s="314"/>
      <c r="AG52" s="314"/>
      <c r="AH52" s="314"/>
      <c r="AI52" s="314"/>
      <c r="AJ52" s="314"/>
      <c r="AK52" s="314"/>
      <c r="AL52" s="314" t="s">
        <v>310</v>
      </c>
    </row>
    <row r="53" spans="1:38">
      <c r="A53" s="314" t="s">
        <v>260</v>
      </c>
      <c r="B53" s="443">
        <f>'Rawdata(無機)'!AG30</f>
        <v>0.78065799999999996</v>
      </c>
      <c r="C53" s="314" t="s">
        <v>284</v>
      </c>
      <c r="AD53" s="314" t="s">
        <v>306</v>
      </c>
      <c r="AE53" s="443">
        <v>0.78065799999999996</v>
      </c>
      <c r="AF53" s="314" t="s">
        <v>310</v>
      </c>
    </row>
    <row r="54" spans="1:38">
      <c r="A54" s="314" t="s">
        <v>261</v>
      </c>
      <c r="B54" s="443">
        <f>'Rawdata(無機)'!AG31</f>
        <v>0.58291310253473194</v>
      </c>
      <c r="C54" s="314" t="s">
        <v>284</v>
      </c>
      <c r="AD54" s="314" t="s">
        <v>307</v>
      </c>
      <c r="AE54" s="443">
        <v>0.58291310253473194</v>
      </c>
      <c r="AF54" s="314" t="s">
        <v>310</v>
      </c>
    </row>
    <row r="55" spans="1:38">
      <c r="A55" s="314" t="s">
        <v>249</v>
      </c>
      <c r="B55" s="443">
        <f>'Rawdata(無機)'!AW30</f>
        <v>0.48333333333333334</v>
      </c>
      <c r="C55" s="314" t="s">
        <v>284</v>
      </c>
      <c r="AD55" s="314" t="s">
        <v>312</v>
      </c>
      <c r="AE55" s="443">
        <v>0.48333333333333334</v>
      </c>
      <c r="AF55" s="314" t="s">
        <v>310</v>
      </c>
    </row>
    <row r="57" spans="1:38">
      <c r="A57" s="314"/>
      <c r="AD57" s="314"/>
    </row>
    <row r="58" spans="1:38" ht="15" thickBot="1">
      <c r="A58" s="314" t="s">
        <v>267</v>
      </c>
      <c r="B58" s="314"/>
      <c r="C58" s="314"/>
      <c r="D58" s="314"/>
      <c r="E58" s="314"/>
      <c r="F58" s="314"/>
      <c r="G58" s="314"/>
      <c r="H58" s="314"/>
      <c r="I58" s="314"/>
      <c r="AD58" s="314" t="s">
        <v>316</v>
      </c>
      <c r="AE58" s="314"/>
      <c r="AF58" s="314"/>
      <c r="AG58" s="314"/>
      <c r="AH58" s="314"/>
      <c r="AI58" s="314"/>
      <c r="AJ58" s="314"/>
      <c r="AK58" s="314"/>
      <c r="AL58" s="314"/>
    </row>
    <row r="59" spans="1:38" ht="15" thickBot="1">
      <c r="A59" s="316"/>
      <c r="B59" s="317" t="s">
        <v>251</v>
      </c>
      <c r="C59" s="317" t="s">
        <v>252</v>
      </c>
      <c r="D59" s="317" t="s">
        <v>253</v>
      </c>
      <c r="E59" s="317" t="s">
        <v>254</v>
      </c>
      <c r="F59" s="317" t="s">
        <v>255</v>
      </c>
      <c r="G59" s="317" t="s">
        <v>256</v>
      </c>
      <c r="H59" s="317" t="s">
        <v>257</v>
      </c>
      <c r="I59" s="317" t="s">
        <v>258</v>
      </c>
      <c r="AD59" s="316"/>
      <c r="AE59" s="451" t="s">
        <v>331</v>
      </c>
      <c r="AF59" s="317" t="s">
        <v>332</v>
      </c>
      <c r="AG59" s="317" t="s">
        <v>333</v>
      </c>
      <c r="AH59" s="317" t="s">
        <v>334</v>
      </c>
      <c r="AI59" s="317" t="s">
        <v>335</v>
      </c>
      <c r="AJ59" s="317" t="s">
        <v>336</v>
      </c>
      <c r="AK59" s="317" t="s">
        <v>337</v>
      </c>
      <c r="AL59" s="318" t="s">
        <v>338</v>
      </c>
    </row>
    <row r="60" spans="1:38">
      <c r="A60" s="320" t="s">
        <v>330</v>
      </c>
      <c r="B60" s="431">
        <v>122.31492000000001</v>
      </c>
      <c r="C60" s="431">
        <v>23.910639999999997</v>
      </c>
      <c r="D60" s="431">
        <v>30.651</v>
      </c>
      <c r="E60" s="431">
        <v>41.199480000000001</v>
      </c>
      <c r="F60" s="431">
        <v>68.472480000000004</v>
      </c>
      <c r="G60" s="431">
        <v>50.575980000000001</v>
      </c>
      <c r="H60" s="432">
        <v>41.329079999999998</v>
      </c>
      <c r="I60" s="437"/>
      <c r="AD60" s="320" t="s">
        <v>330</v>
      </c>
      <c r="AE60" s="431">
        <v>122.31492000000001</v>
      </c>
      <c r="AF60" s="431">
        <v>23.910639999999997</v>
      </c>
      <c r="AG60" s="431">
        <v>30.651</v>
      </c>
      <c r="AH60" s="431">
        <v>41.199480000000001</v>
      </c>
      <c r="AI60" s="431">
        <v>68.472480000000004</v>
      </c>
      <c r="AJ60" s="431">
        <v>50.575980000000001</v>
      </c>
      <c r="AK60" s="432">
        <v>41.329079999999998</v>
      </c>
      <c r="AL60" s="437"/>
    </row>
    <row r="61" spans="1:38">
      <c r="A61" s="321" t="s">
        <v>329</v>
      </c>
      <c r="B61" s="447">
        <v>0</v>
      </c>
      <c r="C61" s="447">
        <v>0</v>
      </c>
      <c r="D61" s="440"/>
      <c r="E61" s="447">
        <v>0</v>
      </c>
      <c r="F61" s="440"/>
      <c r="G61" s="440"/>
      <c r="H61" s="440"/>
      <c r="I61" s="447">
        <v>0</v>
      </c>
      <c r="AD61" s="321" t="s">
        <v>329</v>
      </c>
      <c r="AE61" s="447">
        <v>3</v>
      </c>
      <c r="AF61" s="447">
        <v>2.7</v>
      </c>
      <c r="AG61" s="440"/>
      <c r="AH61" s="447">
        <v>2.4</v>
      </c>
      <c r="AI61" s="440"/>
      <c r="AJ61" s="440"/>
      <c r="AK61" s="440"/>
      <c r="AL61" s="447">
        <v>2.1</v>
      </c>
    </row>
    <row r="62" spans="1:38" ht="15" thickBot="1">
      <c r="A62" s="326" t="s">
        <v>250</v>
      </c>
      <c r="B62" s="441"/>
      <c r="C62" s="441"/>
      <c r="D62" s="441"/>
      <c r="E62" s="442"/>
      <c r="F62" s="435">
        <v>36.427979999999998</v>
      </c>
      <c r="G62" s="441"/>
      <c r="H62" s="445">
        <v>0</v>
      </c>
      <c r="I62" s="446">
        <v>0</v>
      </c>
      <c r="AD62" s="326" t="s">
        <v>250</v>
      </c>
      <c r="AE62" s="441"/>
      <c r="AF62" s="441"/>
      <c r="AG62" s="441"/>
      <c r="AH62" s="442"/>
      <c r="AI62" s="435">
        <v>36.427979999999998</v>
      </c>
      <c r="AJ62" s="441"/>
      <c r="AK62" s="445">
        <v>2.1</v>
      </c>
      <c r="AL62" s="446">
        <v>2.2000000000000002</v>
      </c>
    </row>
    <row r="63" spans="1:38" ht="15">
      <c r="A63" s="314"/>
      <c r="B63" s="314"/>
      <c r="C63" s="314"/>
      <c r="D63" s="314"/>
      <c r="E63" s="314"/>
      <c r="F63" s="314"/>
      <c r="G63" s="314"/>
      <c r="H63" s="314"/>
      <c r="I63" s="314" t="s">
        <v>326</v>
      </c>
      <c r="AD63" s="314"/>
      <c r="AE63" s="314"/>
      <c r="AF63" s="314"/>
      <c r="AG63" s="314"/>
      <c r="AH63" s="314"/>
      <c r="AI63" s="314"/>
      <c r="AJ63" s="314"/>
      <c r="AK63" s="314"/>
      <c r="AL63" s="314" t="s">
        <v>310</v>
      </c>
    </row>
    <row r="64" spans="1:38">
      <c r="A64" s="314" t="s">
        <v>260</v>
      </c>
      <c r="B64" s="443">
        <f>'Rawdata(無機)'!AH30</f>
        <v>3.9003869999999998</v>
      </c>
      <c r="C64" s="314" t="s">
        <v>284</v>
      </c>
      <c r="AD64" s="314" t="s">
        <v>306</v>
      </c>
      <c r="AE64" s="443">
        <v>3.9003869999999998</v>
      </c>
      <c r="AF64" s="314" t="s">
        <v>310</v>
      </c>
    </row>
    <row r="65" spans="1:38">
      <c r="A65" s="314" t="s">
        <v>261</v>
      </c>
      <c r="B65" s="443">
        <f>'Rawdata(無機)'!AH31</f>
        <v>3.7652259198443558</v>
      </c>
      <c r="C65" s="314" t="s">
        <v>284</v>
      </c>
      <c r="AD65" s="314" t="s">
        <v>307</v>
      </c>
      <c r="AE65" s="443">
        <v>3.7652259198443558</v>
      </c>
      <c r="AF65" s="314" t="s">
        <v>310</v>
      </c>
      <c r="AK65" s="444"/>
      <c r="AL65" t="s">
        <v>286</v>
      </c>
    </row>
    <row r="66" spans="1:38">
      <c r="A66" s="314" t="s">
        <v>249</v>
      </c>
      <c r="B66" s="443">
        <f>'Rawdata(無機)'!AX30</f>
        <v>2.4571428571428569</v>
      </c>
      <c r="C66" s="314" t="s">
        <v>284</v>
      </c>
      <c r="AD66" s="314" t="s">
        <v>312</v>
      </c>
      <c r="AE66" s="443">
        <v>2.4571428571428569</v>
      </c>
      <c r="AF66" s="314" t="s">
        <v>310</v>
      </c>
    </row>
    <row r="69" spans="1:38" ht="15" thickBot="1">
      <c r="A69" s="314" t="s">
        <v>268</v>
      </c>
      <c r="B69" s="314"/>
      <c r="C69" s="314"/>
      <c r="D69" s="314"/>
      <c r="E69" s="314"/>
      <c r="F69" s="314"/>
      <c r="G69" s="314"/>
      <c r="H69" s="314"/>
      <c r="I69" s="314"/>
      <c r="AD69" s="314" t="s">
        <v>317</v>
      </c>
      <c r="AE69" s="314"/>
      <c r="AF69" s="314"/>
      <c r="AG69" s="314"/>
      <c r="AH69" s="314"/>
      <c r="AI69" s="314"/>
      <c r="AJ69" s="314"/>
      <c r="AK69" s="314"/>
      <c r="AL69" s="314"/>
    </row>
    <row r="70" spans="1:38" ht="15" thickBot="1">
      <c r="A70" s="316"/>
      <c r="B70" s="317" t="s">
        <v>251</v>
      </c>
      <c r="C70" s="317" t="s">
        <v>252</v>
      </c>
      <c r="D70" s="317" t="s">
        <v>253</v>
      </c>
      <c r="E70" s="317" t="s">
        <v>254</v>
      </c>
      <c r="F70" s="317" t="s">
        <v>255</v>
      </c>
      <c r="G70" s="317" t="s">
        <v>256</v>
      </c>
      <c r="H70" s="317" t="s">
        <v>257</v>
      </c>
      <c r="I70" s="317" t="s">
        <v>258</v>
      </c>
      <c r="AD70" s="316"/>
      <c r="AE70" s="451" t="s">
        <v>331</v>
      </c>
      <c r="AF70" s="317" t="s">
        <v>332</v>
      </c>
      <c r="AG70" s="317" t="s">
        <v>333</v>
      </c>
      <c r="AH70" s="317" t="s">
        <v>334</v>
      </c>
      <c r="AI70" s="317" t="s">
        <v>335</v>
      </c>
      <c r="AJ70" s="317" t="s">
        <v>336</v>
      </c>
      <c r="AK70" s="317" t="s">
        <v>337</v>
      </c>
      <c r="AL70" s="318" t="s">
        <v>338</v>
      </c>
    </row>
    <row r="71" spans="1:38">
      <c r="A71" s="320" t="s">
        <v>330</v>
      </c>
      <c r="B71" s="431">
        <v>389.58192000000003</v>
      </c>
      <c r="C71" s="431">
        <v>299.78878999999995</v>
      </c>
      <c r="D71" s="431">
        <v>287.99445000000003</v>
      </c>
      <c r="E71" s="431">
        <v>313.79039999999998</v>
      </c>
      <c r="F71" s="431">
        <v>456.30223999999998</v>
      </c>
      <c r="G71" s="431">
        <v>253.63610999999997</v>
      </c>
      <c r="H71" s="432">
        <v>256.33062000000001</v>
      </c>
      <c r="I71" s="431"/>
      <c r="AD71" s="320" t="s">
        <v>330</v>
      </c>
      <c r="AE71" s="431">
        <v>389.58192000000003</v>
      </c>
      <c r="AF71" s="431">
        <v>299.78878999999995</v>
      </c>
      <c r="AG71" s="431">
        <v>287.99445000000003</v>
      </c>
      <c r="AH71" s="431">
        <v>313.79039999999998</v>
      </c>
      <c r="AI71" s="431">
        <v>456.30223999999998</v>
      </c>
      <c r="AJ71" s="431">
        <v>253.63610999999997</v>
      </c>
      <c r="AK71" s="432">
        <v>256.33062000000001</v>
      </c>
      <c r="AL71" s="431"/>
    </row>
    <row r="72" spans="1:38">
      <c r="A72" s="321" t="s">
        <v>329</v>
      </c>
      <c r="B72" s="433">
        <v>47.701079999999997</v>
      </c>
      <c r="C72" s="433">
        <v>171.00447</v>
      </c>
      <c r="D72" s="434"/>
      <c r="E72" s="433">
        <v>225.17466000000002</v>
      </c>
      <c r="F72" s="434"/>
      <c r="G72" s="434"/>
      <c r="H72" s="434"/>
      <c r="I72" s="433">
        <v>103.45410000000001</v>
      </c>
      <c r="AD72" s="321" t="s">
        <v>329</v>
      </c>
      <c r="AE72" s="433">
        <v>47.701079999999997</v>
      </c>
      <c r="AF72" s="433">
        <v>171.00447</v>
      </c>
      <c r="AG72" s="434"/>
      <c r="AH72" s="433">
        <v>225.17466000000002</v>
      </c>
      <c r="AI72" s="434"/>
      <c r="AJ72" s="434"/>
      <c r="AK72" s="434"/>
      <c r="AL72" s="433">
        <v>103.45410000000001</v>
      </c>
    </row>
    <row r="73" spans="1:38" ht="15" thickBot="1">
      <c r="A73" s="326" t="s">
        <v>250</v>
      </c>
      <c r="B73" s="435"/>
      <c r="C73" s="435"/>
      <c r="D73" s="435"/>
      <c r="E73" s="436"/>
      <c r="F73" s="435">
        <v>351.99457000000001</v>
      </c>
      <c r="G73" s="435"/>
      <c r="H73" s="436">
        <v>169.45048</v>
      </c>
      <c r="I73" s="435">
        <v>525</v>
      </c>
      <c r="AD73" s="326" t="s">
        <v>250</v>
      </c>
      <c r="AE73" s="435"/>
      <c r="AF73" s="435"/>
      <c r="AG73" s="435"/>
      <c r="AH73" s="436"/>
      <c r="AI73" s="435">
        <v>351.99457000000001</v>
      </c>
      <c r="AJ73" s="435"/>
      <c r="AK73" s="436">
        <v>169.45048</v>
      </c>
      <c r="AL73" s="435">
        <v>525</v>
      </c>
    </row>
    <row r="74" spans="1:38" ht="15">
      <c r="A74" s="314"/>
      <c r="B74" s="314"/>
      <c r="C74" s="314"/>
      <c r="D74" s="314"/>
      <c r="E74" s="314"/>
      <c r="F74" s="314"/>
      <c r="G74" s="314"/>
      <c r="H74" s="314"/>
      <c r="I74" s="314" t="s">
        <v>326</v>
      </c>
      <c r="AD74" s="314"/>
      <c r="AE74" s="314"/>
      <c r="AF74" s="314"/>
      <c r="AG74" s="314"/>
      <c r="AH74" s="314"/>
      <c r="AI74" s="314"/>
      <c r="AJ74" s="314"/>
      <c r="AK74" s="314"/>
      <c r="AL74" s="314" t="s">
        <v>310</v>
      </c>
    </row>
    <row r="75" spans="1:38">
      <c r="A75" s="314" t="s">
        <v>260</v>
      </c>
      <c r="B75" s="443">
        <f>'Rawdata(無機)'!AI30</f>
        <v>6.1436220000000006</v>
      </c>
      <c r="C75" s="314" t="s">
        <v>284</v>
      </c>
      <c r="AD75" s="314" t="s">
        <v>306</v>
      </c>
      <c r="AE75" s="443">
        <v>6.1436220000000006</v>
      </c>
      <c r="AF75" s="314" t="s">
        <v>310</v>
      </c>
    </row>
    <row r="76" spans="1:38">
      <c r="A76" s="314" t="s">
        <v>261</v>
      </c>
      <c r="B76" s="443">
        <f>'Rawdata(無機)'!AI31</f>
        <v>5.4280179302348586</v>
      </c>
      <c r="C76" s="314" t="s">
        <v>284</v>
      </c>
      <c r="AD76" s="314" t="s">
        <v>307</v>
      </c>
      <c r="AE76" s="443">
        <v>5.4280179302348586</v>
      </c>
      <c r="AF76" s="314" t="s">
        <v>310</v>
      </c>
    </row>
    <row r="77" spans="1:38">
      <c r="A77" s="314" t="s">
        <v>249</v>
      </c>
      <c r="B77" s="443">
        <f>'Rawdata(無機)'!AY30</f>
        <v>2.5</v>
      </c>
      <c r="C77" s="314" t="s">
        <v>284</v>
      </c>
      <c r="AD77" s="314" t="s">
        <v>312</v>
      </c>
      <c r="AE77" s="443">
        <v>2.5</v>
      </c>
      <c r="AF77" s="314" t="s">
        <v>310</v>
      </c>
    </row>
    <row r="80" spans="1:38" ht="15" thickBot="1">
      <c r="A80" s="314" t="s">
        <v>269</v>
      </c>
      <c r="B80" s="314"/>
      <c r="C80" s="314"/>
      <c r="D80" s="314"/>
      <c r="E80" s="314"/>
      <c r="F80" s="314"/>
      <c r="G80" s="314"/>
      <c r="H80" s="314"/>
      <c r="I80" s="314"/>
      <c r="AD80" s="314" t="s">
        <v>318</v>
      </c>
      <c r="AE80" s="314"/>
      <c r="AF80" s="314"/>
      <c r="AG80" s="314"/>
      <c r="AH80" s="314"/>
      <c r="AI80" s="314"/>
      <c r="AJ80" s="314"/>
      <c r="AK80" s="314"/>
      <c r="AL80" s="314"/>
    </row>
    <row r="81" spans="1:38" ht="15" thickBot="1">
      <c r="A81" s="316"/>
      <c r="B81" s="317" t="s">
        <v>251</v>
      </c>
      <c r="C81" s="317" t="s">
        <v>252</v>
      </c>
      <c r="D81" s="317" t="s">
        <v>253</v>
      </c>
      <c r="E81" s="317" t="s">
        <v>254</v>
      </c>
      <c r="F81" s="317" t="s">
        <v>255</v>
      </c>
      <c r="G81" s="317" t="s">
        <v>256</v>
      </c>
      <c r="H81" s="317" t="s">
        <v>257</v>
      </c>
      <c r="I81" s="317" t="s">
        <v>258</v>
      </c>
      <c r="AD81" s="316"/>
      <c r="AE81" s="451" t="s">
        <v>331</v>
      </c>
      <c r="AF81" s="317" t="s">
        <v>332</v>
      </c>
      <c r="AG81" s="317" t="s">
        <v>333</v>
      </c>
      <c r="AH81" s="317" t="s">
        <v>334</v>
      </c>
      <c r="AI81" s="317" t="s">
        <v>335</v>
      </c>
      <c r="AJ81" s="317" t="s">
        <v>336</v>
      </c>
      <c r="AK81" s="317" t="s">
        <v>337</v>
      </c>
      <c r="AL81" s="318" t="s">
        <v>338</v>
      </c>
    </row>
    <row r="82" spans="1:38">
      <c r="A82" s="320" t="s">
        <v>330</v>
      </c>
      <c r="B82" s="431">
        <v>310.19078999999999</v>
      </c>
      <c r="C82" s="431">
        <v>305.85232000000002</v>
      </c>
      <c r="D82" s="431">
        <v>286.20434999999998</v>
      </c>
      <c r="E82" s="431">
        <v>274.87907999999999</v>
      </c>
      <c r="F82" s="431">
        <v>311.84511999999995</v>
      </c>
      <c r="G82" s="431">
        <v>305.44331999999997</v>
      </c>
      <c r="H82" s="432">
        <v>212.72939999999997</v>
      </c>
      <c r="I82" s="431"/>
      <c r="AD82" s="320" t="s">
        <v>330</v>
      </c>
      <c r="AE82" s="431">
        <v>310.19078999999999</v>
      </c>
      <c r="AF82" s="431">
        <v>305.85232000000002</v>
      </c>
      <c r="AG82" s="431">
        <v>286.20434999999998</v>
      </c>
      <c r="AH82" s="431">
        <v>274.87907999999999</v>
      </c>
      <c r="AI82" s="431">
        <v>311.84511999999995</v>
      </c>
      <c r="AJ82" s="431">
        <v>305.44331999999997</v>
      </c>
      <c r="AK82" s="432">
        <v>212.72939999999997</v>
      </c>
      <c r="AL82" s="431"/>
    </row>
    <row r="83" spans="1:38">
      <c r="A83" s="321" t="s">
        <v>329</v>
      </c>
      <c r="B83" s="433">
        <v>46.042319999999997</v>
      </c>
      <c r="C83" s="433">
        <v>77.332710000000006</v>
      </c>
      <c r="D83" s="434"/>
      <c r="E83" s="433">
        <v>63.096480000000007</v>
      </c>
      <c r="F83" s="434"/>
      <c r="G83" s="434"/>
      <c r="H83" s="434"/>
      <c r="I83" s="433">
        <v>77.787600000000012</v>
      </c>
      <c r="AD83" s="321" t="s">
        <v>329</v>
      </c>
      <c r="AE83" s="433">
        <v>46.042319999999997</v>
      </c>
      <c r="AF83" s="433">
        <v>77.332710000000006</v>
      </c>
      <c r="AG83" s="434"/>
      <c r="AH83" s="433">
        <v>63.096480000000007</v>
      </c>
      <c r="AI83" s="434"/>
      <c r="AJ83" s="434"/>
      <c r="AK83" s="434"/>
      <c r="AL83" s="433">
        <v>77.787600000000012</v>
      </c>
    </row>
    <row r="84" spans="1:38" ht="15" thickBot="1">
      <c r="A84" s="326" t="s">
        <v>250</v>
      </c>
      <c r="B84" s="435"/>
      <c r="C84" s="435"/>
      <c r="D84" s="435"/>
      <c r="E84" s="436"/>
      <c r="F84" s="435">
        <v>223.65466999999998</v>
      </c>
      <c r="G84" s="435"/>
      <c r="H84" s="436">
        <v>186.99895999999998</v>
      </c>
      <c r="I84" s="435">
        <v>301</v>
      </c>
      <c r="AD84" s="326" t="s">
        <v>250</v>
      </c>
      <c r="AE84" s="435"/>
      <c r="AF84" s="435"/>
      <c r="AG84" s="435"/>
      <c r="AH84" s="436"/>
      <c r="AI84" s="435">
        <v>223.65466999999998</v>
      </c>
      <c r="AJ84" s="435"/>
      <c r="AK84" s="436">
        <v>186.99895999999998</v>
      </c>
      <c r="AL84" s="435">
        <v>301</v>
      </c>
    </row>
    <row r="85" spans="1:38" ht="15">
      <c r="A85" s="314"/>
      <c r="B85" s="314"/>
      <c r="C85" s="314"/>
      <c r="D85" s="314"/>
      <c r="E85" s="314"/>
      <c r="F85" s="314"/>
      <c r="G85" s="314"/>
      <c r="H85" s="314"/>
      <c r="I85" s="314" t="s">
        <v>326</v>
      </c>
      <c r="AD85" s="314"/>
      <c r="AE85" s="314"/>
      <c r="AF85" s="314"/>
      <c r="AG85" s="314"/>
      <c r="AH85" s="314"/>
      <c r="AI85" s="314"/>
      <c r="AJ85" s="314"/>
      <c r="AK85" s="314"/>
      <c r="AL85" s="314" t="s">
        <v>310</v>
      </c>
    </row>
    <row r="86" spans="1:38">
      <c r="A86" s="314" t="s">
        <v>260</v>
      </c>
      <c r="B86" s="443">
        <f>'Rawdata(無機)'!AJ30</f>
        <v>3.2319540000000004</v>
      </c>
      <c r="C86" s="314" t="s">
        <v>284</v>
      </c>
      <c r="AD86" s="314" t="s">
        <v>306</v>
      </c>
      <c r="AE86" s="443">
        <v>3.2319540000000004</v>
      </c>
      <c r="AF86" s="314" t="s">
        <v>310</v>
      </c>
    </row>
    <row r="87" spans="1:38">
      <c r="A87" s="314" t="s">
        <v>261</v>
      </c>
      <c r="B87" s="443">
        <f>'Rawdata(無機)'!AJ31</f>
        <v>3.1628405698050042</v>
      </c>
      <c r="C87" s="314" t="s">
        <v>284</v>
      </c>
      <c r="AD87" s="314" t="s">
        <v>307</v>
      </c>
      <c r="AE87" s="443">
        <v>3.1628405698050042</v>
      </c>
      <c r="AF87" s="314" t="s">
        <v>310</v>
      </c>
    </row>
    <row r="88" spans="1:38">
      <c r="A88" s="314" t="s">
        <v>249</v>
      </c>
      <c r="B88" s="443">
        <f>'Rawdata(無機)'!AZ30</f>
        <v>1.1000000000000001</v>
      </c>
      <c r="C88" s="314" t="s">
        <v>284</v>
      </c>
      <c r="AD88" s="314" t="s">
        <v>312</v>
      </c>
      <c r="AE88" s="443">
        <v>1.1000000000000001</v>
      </c>
      <c r="AF88" s="314" t="s">
        <v>310</v>
      </c>
    </row>
    <row r="92" spans="1:38" ht="15" thickBot="1">
      <c r="A92" s="314" t="s">
        <v>270</v>
      </c>
      <c r="B92" s="314"/>
      <c r="C92" s="314"/>
      <c r="D92" s="314"/>
      <c r="E92" s="314"/>
      <c r="F92" s="314"/>
      <c r="G92" s="314"/>
      <c r="H92" s="314"/>
      <c r="I92" s="314"/>
      <c r="AD92" s="314" t="s">
        <v>319</v>
      </c>
      <c r="AE92" s="314"/>
      <c r="AF92" s="314"/>
      <c r="AG92" s="314"/>
      <c r="AH92" s="314"/>
      <c r="AI92" s="314"/>
      <c r="AJ92" s="314"/>
      <c r="AK92" s="314"/>
      <c r="AL92" s="314"/>
    </row>
    <row r="93" spans="1:38" ht="15" thickBot="1">
      <c r="A93" s="316"/>
      <c r="B93" s="317" t="s">
        <v>251</v>
      </c>
      <c r="C93" s="317" t="s">
        <v>252</v>
      </c>
      <c r="D93" s="317" t="s">
        <v>253</v>
      </c>
      <c r="E93" s="317" t="s">
        <v>254</v>
      </c>
      <c r="F93" s="317" t="s">
        <v>255</v>
      </c>
      <c r="G93" s="317" t="s">
        <v>256</v>
      </c>
      <c r="H93" s="317" t="s">
        <v>257</v>
      </c>
      <c r="I93" s="317" t="s">
        <v>258</v>
      </c>
      <c r="AD93" s="316"/>
      <c r="AE93" s="451" t="s">
        <v>331</v>
      </c>
      <c r="AF93" s="317" t="s">
        <v>332</v>
      </c>
      <c r="AG93" s="317" t="s">
        <v>333</v>
      </c>
      <c r="AH93" s="317" t="s">
        <v>334</v>
      </c>
      <c r="AI93" s="317" t="s">
        <v>335</v>
      </c>
      <c r="AJ93" s="317" t="s">
        <v>336</v>
      </c>
      <c r="AK93" s="317" t="s">
        <v>337</v>
      </c>
      <c r="AL93" s="318" t="s">
        <v>338</v>
      </c>
    </row>
    <row r="94" spans="1:38">
      <c r="A94" s="320" t="s">
        <v>330</v>
      </c>
      <c r="B94" s="431">
        <v>1300</v>
      </c>
      <c r="C94" s="431">
        <v>783.65792999999996</v>
      </c>
      <c r="D94" s="431">
        <v>515.35500000000002</v>
      </c>
      <c r="E94" s="431">
        <v>398.916</v>
      </c>
      <c r="F94" s="431">
        <v>532.1848</v>
      </c>
      <c r="G94" s="431">
        <v>1050</v>
      </c>
      <c r="H94" s="432">
        <v>564.52499999999998</v>
      </c>
      <c r="I94" s="431"/>
      <c r="AD94" s="320" t="s">
        <v>330</v>
      </c>
      <c r="AE94" s="431">
        <v>1300</v>
      </c>
      <c r="AF94" s="431">
        <v>783.65792999999996</v>
      </c>
      <c r="AG94" s="431">
        <v>515.35500000000002</v>
      </c>
      <c r="AH94" s="431">
        <v>398.916</v>
      </c>
      <c r="AI94" s="431">
        <v>532.1848</v>
      </c>
      <c r="AJ94" s="431">
        <v>1050</v>
      </c>
      <c r="AK94" s="432">
        <v>564.52499999999998</v>
      </c>
      <c r="AL94" s="431"/>
    </row>
    <row r="95" spans="1:38">
      <c r="A95" s="321" t="s">
        <v>329</v>
      </c>
      <c r="B95" s="433">
        <v>206.68260000000001</v>
      </c>
      <c r="C95" s="433">
        <v>227.85945000000004</v>
      </c>
      <c r="D95" s="434"/>
      <c r="E95" s="433">
        <v>244.27440000000001</v>
      </c>
      <c r="F95" s="434"/>
      <c r="G95" s="434"/>
      <c r="H95" s="434"/>
      <c r="I95" s="433">
        <v>181.60380000000001</v>
      </c>
      <c r="AD95" s="321" t="s">
        <v>329</v>
      </c>
      <c r="AE95" s="433">
        <v>206.68260000000001</v>
      </c>
      <c r="AF95" s="433">
        <v>227.85945000000004</v>
      </c>
      <c r="AG95" s="434"/>
      <c r="AH95" s="433">
        <v>244.27440000000001</v>
      </c>
      <c r="AI95" s="434"/>
      <c r="AJ95" s="434"/>
      <c r="AK95" s="434"/>
      <c r="AL95" s="433">
        <v>181.60380000000001</v>
      </c>
    </row>
    <row r="96" spans="1:38" ht="15" thickBot="1">
      <c r="A96" s="326" t="s">
        <v>250</v>
      </c>
      <c r="B96" s="435"/>
      <c r="C96" s="435"/>
      <c r="D96" s="435"/>
      <c r="E96" s="436"/>
      <c r="F96" s="435">
        <v>473.49379999999996</v>
      </c>
      <c r="G96" s="435"/>
      <c r="H96" s="436">
        <v>540.44400000000007</v>
      </c>
      <c r="I96" s="435">
        <v>680</v>
      </c>
      <c r="AD96" s="326" t="s">
        <v>250</v>
      </c>
      <c r="AE96" s="435"/>
      <c r="AF96" s="435"/>
      <c r="AG96" s="435"/>
      <c r="AH96" s="436"/>
      <c r="AI96" s="435">
        <v>473.49379999999996</v>
      </c>
      <c r="AJ96" s="435"/>
      <c r="AK96" s="436">
        <v>540.44400000000007</v>
      </c>
      <c r="AL96" s="435">
        <v>680</v>
      </c>
    </row>
    <row r="97" spans="1:38" ht="15">
      <c r="A97" s="314"/>
      <c r="B97" s="314"/>
      <c r="C97" s="314"/>
      <c r="D97" s="314"/>
      <c r="E97" s="314"/>
      <c r="F97" s="314"/>
      <c r="G97" s="314"/>
      <c r="H97" s="314"/>
      <c r="I97" s="314" t="s">
        <v>326</v>
      </c>
      <c r="AD97" s="314"/>
      <c r="AE97" s="314"/>
      <c r="AF97" s="314"/>
      <c r="AG97" s="314"/>
      <c r="AH97" s="314"/>
      <c r="AI97" s="314"/>
      <c r="AJ97" s="314"/>
      <c r="AK97" s="314"/>
      <c r="AL97" s="314" t="s">
        <v>310</v>
      </c>
    </row>
    <row r="98" spans="1:38">
      <c r="A98" s="314" t="s">
        <v>260</v>
      </c>
      <c r="B98" s="443">
        <f>'Rawdata(無機)'!AK30</f>
        <v>5.5709419999999996</v>
      </c>
      <c r="C98" s="314" t="s">
        <v>284</v>
      </c>
      <c r="AD98" s="314" t="s">
        <v>306</v>
      </c>
      <c r="AE98" s="443">
        <v>5.5709419999999996</v>
      </c>
      <c r="AF98" s="314" t="s">
        <v>310</v>
      </c>
    </row>
    <row r="99" spans="1:38">
      <c r="A99" s="314" t="s">
        <v>261</v>
      </c>
      <c r="B99" s="443">
        <f>'Rawdata(無機)'!AK31</f>
        <v>4.9282552536567703</v>
      </c>
      <c r="C99" s="314" t="s">
        <v>284</v>
      </c>
      <c r="AD99" s="314" t="s">
        <v>307</v>
      </c>
      <c r="AE99" s="443">
        <v>4.9282552536567703</v>
      </c>
      <c r="AF99" s="314" t="s">
        <v>310</v>
      </c>
    </row>
    <row r="100" spans="1:38">
      <c r="A100" s="314" t="s">
        <v>249</v>
      </c>
      <c r="B100" s="443">
        <f>'Rawdata(無機)'!BA30</f>
        <v>1.5333333333333332</v>
      </c>
      <c r="C100" s="314" t="s">
        <v>284</v>
      </c>
      <c r="AD100" s="314" t="s">
        <v>312</v>
      </c>
      <c r="AE100" s="443">
        <v>1.5333333333333332</v>
      </c>
      <c r="AF100" s="314" t="s">
        <v>310</v>
      </c>
    </row>
    <row r="103" spans="1:38">
      <c r="A103" s="314" t="s">
        <v>272</v>
      </c>
      <c r="B103" t="s">
        <v>277</v>
      </c>
      <c r="AD103" s="314" t="s">
        <v>320</v>
      </c>
      <c r="AE103" t="s">
        <v>277</v>
      </c>
    </row>
    <row r="104" spans="1:38">
      <c r="A104" s="314" t="s">
        <v>249</v>
      </c>
      <c r="B104" s="443">
        <f>'Rawdata(無機)'!AS30</f>
        <v>2.2399999999999998</v>
      </c>
      <c r="C104" s="314" t="s">
        <v>284</v>
      </c>
      <c r="AD104" s="314" t="s">
        <v>312</v>
      </c>
      <c r="AE104" s="443">
        <v>2.2399999999999998</v>
      </c>
      <c r="AF104" s="314" t="s">
        <v>310</v>
      </c>
    </row>
    <row r="105" spans="1:38">
      <c r="A105" s="314"/>
      <c r="AD105" s="314"/>
    </row>
    <row r="106" spans="1:38">
      <c r="A106" s="314" t="s">
        <v>285</v>
      </c>
      <c r="AD106" s="314" t="s">
        <v>321</v>
      </c>
    </row>
    <row r="107" spans="1:38">
      <c r="A107" s="314" t="s">
        <v>249</v>
      </c>
      <c r="B107" s="443">
        <f>'Rawdata(無機)'!AV30</f>
        <v>3.7</v>
      </c>
      <c r="C107" s="314" t="s">
        <v>284</v>
      </c>
      <c r="AD107" s="314" t="s">
        <v>312</v>
      </c>
      <c r="AE107" s="443">
        <v>3.7</v>
      </c>
      <c r="AF107" s="314" t="s">
        <v>310</v>
      </c>
    </row>
    <row r="108" spans="1:38">
      <c r="A108" s="314"/>
      <c r="AD108" s="314"/>
    </row>
    <row r="109" spans="1:38">
      <c r="A109" s="314" t="s">
        <v>273</v>
      </c>
      <c r="AD109" s="314" t="s">
        <v>322</v>
      </c>
    </row>
    <row r="110" spans="1:38">
      <c r="A110" s="314" t="s">
        <v>249</v>
      </c>
      <c r="B110" s="314">
        <f>'Rawdata(無機)'!BB30</f>
        <v>1.6099999999999999</v>
      </c>
      <c r="C110" s="314" t="s">
        <v>284</v>
      </c>
      <c r="E110" s="314"/>
      <c r="AD110" s="314" t="s">
        <v>312</v>
      </c>
      <c r="AE110" s="314">
        <v>1.6099999999999999</v>
      </c>
      <c r="AF110" s="314" t="s">
        <v>310</v>
      </c>
      <c r="AH110" s="314"/>
    </row>
    <row r="112" spans="1:38">
      <c r="A112" s="314" t="s">
        <v>274</v>
      </c>
      <c r="AD112" s="314" t="s">
        <v>323</v>
      </c>
    </row>
    <row r="113" spans="1:32">
      <c r="A113" s="314" t="s">
        <v>249</v>
      </c>
      <c r="B113" s="314">
        <f>'Rawdata(無機)'!BC30</f>
        <v>2.73</v>
      </c>
      <c r="C113" s="314" t="s">
        <v>284</v>
      </c>
      <c r="AD113" s="314" t="s">
        <v>312</v>
      </c>
      <c r="AE113" s="314">
        <v>2.73</v>
      </c>
      <c r="AF113" s="314" t="s">
        <v>310</v>
      </c>
    </row>
    <row r="115" spans="1:32">
      <c r="A115" s="314" t="s">
        <v>275</v>
      </c>
      <c r="AD115" s="314" t="s">
        <v>324</v>
      </c>
    </row>
    <row r="116" spans="1:32">
      <c r="A116" s="314" t="s">
        <v>249</v>
      </c>
      <c r="B116" s="314">
        <f>'Rawdata(無機)'!BD30</f>
        <v>4.0999999999999996</v>
      </c>
      <c r="C116" s="314" t="s">
        <v>284</v>
      </c>
      <c r="AD116" s="314" t="s">
        <v>312</v>
      </c>
      <c r="AE116" s="314">
        <v>4.0999999999999996</v>
      </c>
      <c r="AF116" s="314" t="s">
        <v>310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B1:DH132"/>
  <sheetViews>
    <sheetView showGridLines="0" zoomScale="63" zoomScaleNormal="70" zoomScaleSheetLayoutView="85" workbookViewId="0">
      <pane xSplit="9" ySplit="4" topLeftCell="J5" activePane="bottomRight" state="frozen"/>
      <selection activeCell="R68" sqref="R68"/>
      <selection pane="topRight" activeCell="R68" sqref="R68"/>
      <selection pane="bottomLeft" activeCell="R68" sqref="R68"/>
      <selection pane="bottomRight" activeCell="AP116" activeCellId="3" sqref="J116:AA117 AC116:AC117 AJ116:AJ117 AP116:AP117"/>
    </sheetView>
  </sheetViews>
  <sheetFormatPr baseColWidth="10" defaultColWidth="8.83203125" defaultRowHeight="14"/>
  <cols>
    <col min="1" max="1" width="2.33203125" style="3" customWidth="1"/>
    <col min="2" max="2" width="12.6640625" style="3" customWidth="1"/>
    <col min="3" max="3" width="4.33203125" style="3" customWidth="1"/>
    <col min="4" max="8" width="1.6640625" style="3" customWidth="1"/>
    <col min="9" max="9" width="4.83203125" style="14" customWidth="1"/>
    <col min="10" max="41" width="7" style="3" customWidth="1"/>
    <col min="42" max="42" width="10.6640625" style="14" bestFit="1" customWidth="1"/>
    <col min="43" max="45" width="8.83203125" style="3"/>
    <col min="46" max="46" width="11.6640625" style="3" bestFit="1" customWidth="1"/>
    <col min="47" max="76" width="8.83203125" style="3"/>
    <col min="77" max="77" width="10.5" style="3" customWidth="1"/>
    <col min="78" max="16384" width="8.83203125" style="3"/>
  </cols>
  <sheetData>
    <row r="1" spans="2:112" ht="12.75" customHeight="1">
      <c r="AT1" s="554" t="s">
        <v>157</v>
      </c>
      <c r="AU1" s="552"/>
      <c r="AV1" s="552"/>
      <c r="AW1" s="553"/>
    </row>
    <row r="2" spans="2:112" ht="23" thickBot="1">
      <c r="B2" s="15" t="s">
        <v>61</v>
      </c>
      <c r="C2" s="16"/>
      <c r="D2" s="16"/>
      <c r="E2" s="16"/>
      <c r="F2" s="16"/>
      <c r="G2" s="16"/>
      <c r="H2" s="16"/>
      <c r="J2" s="17"/>
      <c r="AP2" s="3"/>
      <c r="AT2" s="566">
        <f>10^9/6.02/10^23</f>
        <v>1.6611295681063127E-15</v>
      </c>
      <c r="AU2" s="567"/>
      <c r="AV2" s="567"/>
      <c r="AW2" s="568"/>
    </row>
    <row r="3" spans="2:112" s="1" customFormat="1" ht="18" customHeight="1">
      <c r="B3" s="4"/>
      <c r="C3" s="6"/>
      <c r="D3" s="6"/>
      <c r="E3" s="6"/>
      <c r="F3" s="6"/>
      <c r="G3" s="6"/>
      <c r="H3" s="6"/>
      <c r="I3" s="18"/>
      <c r="J3" s="569" t="s">
        <v>62</v>
      </c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569"/>
      <c r="AH3" s="569"/>
      <c r="AI3" s="569"/>
      <c r="AJ3" s="569"/>
      <c r="AK3" s="569"/>
      <c r="AL3" s="569"/>
      <c r="AM3" s="569"/>
      <c r="AN3" s="569"/>
      <c r="AO3" s="569"/>
      <c r="AP3" s="570" t="s">
        <v>63</v>
      </c>
      <c r="AQ3" s="570" t="s">
        <v>64</v>
      </c>
      <c r="AR3" s="97"/>
      <c r="AS3" s="561" t="s">
        <v>248</v>
      </c>
      <c r="AT3" s="561"/>
      <c r="AU3" s="561"/>
      <c r="AV3" s="561"/>
      <c r="AW3" s="561"/>
      <c r="AX3" s="561"/>
      <c r="AY3" s="561"/>
      <c r="AZ3" s="561"/>
      <c r="BA3" s="561"/>
      <c r="BB3" s="561"/>
      <c r="BC3" s="561"/>
      <c r="BD3" s="561"/>
      <c r="BE3" s="561"/>
      <c r="BF3" s="561"/>
      <c r="BG3" s="561"/>
      <c r="BH3" s="561"/>
      <c r="BI3" s="561"/>
      <c r="BJ3" s="561"/>
      <c r="BK3" s="561"/>
      <c r="BL3" s="561"/>
      <c r="BM3" s="561"/>
      <c r="BN3" s="561"/>
      <c r="BO3" s="561"/>
      <c r="BP3" s="561"/>
      <c r="BQ3" s="561"/>
      <c r="BR3" s="561"/>
      <c r="BS3" s="561"/>
      <c r="BT3" s="561"/>
      <c r="BU3" s="561"/>
      <c r="BV3" s="561"/>
      <c r="BW3" s="561"/>
      <c r="BX3" s="561"/>
      <c r="BY3" s="561"/>
      <c r="CA3" s="110"/>
      <c r="CC3" s="569" t="s">
        <v>62</v>
      </c>
      <c r="CD3" s="569"/>
      <c r="CE3" s="569"/>
      <c r="CF3" s="569"/>
      <c r="CG3" s="569"/>
      <c r="CH3" s="569"/>
      <c r="CI3" s="569"/>
      <c r="CJ3" s="569"/>
      <c r="CK3" s="569"/>
      <c r="CL3" s="569"/>
      <c r="CM3" s="569"/>
      <c r="CN3" s="569"/>
      <c r="CO3" s="569"/>
      <c r="CP3" s="569"/>
      <c r="CQ3" s="569"/>
      <c r="CR3" s="569"/>
      <c r="CS3" s="569"/>
      <c r="CT3" s="569"/>
      <c r="CU3" s="569"/>
      <c r="CV3" s="569"/>
      <c r="CW3" s="569"/>
      <c r="CX3" s="569"/>
      <c r="CY3" s="569"/>
      <c r="CZ3" s="569"/>
      <c r="DA3" s="569"/>
      <c r="DB3" s="569"/>
      <c r="DC3" s="569"/>
      <c r="DD3" s="569"/>
      <c r="DE3" s="569"/>
      <c r="DF3" s="569"/>
      <c r="DG3" s="569"/>
      <c r="DH3" s="569"/>
    </row>
    <row r="4" spans="2:112" s="1" customFormat="1" ht="15" customHeight="1" thickBot="1">
      <c r="B4" s="5"/>
      <c r="C4" s="8"/>
      <c r="D4" s="8"/>
      <c r="E4" s="8"/>
      <c r="F4" s="8"/>
      <c r="G4" s="8"/>
      <c r="H4" s="8"/>
      <c r="I4" s="19"/>
      <c r="J4" s="20" t="s">
        <v>1</v>
      </c>
      <c r="K4" s="21" t="s">
        <v>3</v>
      </c>
      <c r="L4" s="21" t="s">
        <v>5</v>
      </c>
      <c r="M4" s="21" t="s">
        <v>7</v>
      </c>
      <c r="N4" s="21" t="s">
        <v>8</v>
      </c>
      <c r="O4" s="21" t="s">
        <v>9</v>
      </c>
      <c r="P4" s="21" t="s">
        <v>10</v>
      </c>
      <c r="Q4" s="21" t="s">
        <v>11</v>
      </c>
      <c r="R4" s="21" t="s">
        <v>13</v>
      </c>
      <c r="S4" s="21" t="s">
        <v>14</v>
      </c>
      <c r="T4" s="21" t="s">
        <v>15</v>
      </c>
      <c r="U4" s="21" t="s">
        <v>16</v>
      </c>
      <c r="V4" s="21" t="s">
        <v>17</v>
      </c>
      <c r="W4" s="21" t="s">
        <v>18</v>
      </c>
      <c r="X4" s="21" t="s">
        <v>19</v>
      </c>
      <c r="Y4" s="21" t="s">
        <v>20</v>
      </c>
      <c r="Z4" s="21" t="s">
        <v>21</v>
      </c>
      <c r="AA4" s="21" t="s">
        <v>22</v>
      </c>
      <c r="AB4" s="21" t="s">
        <v>23</v>
      </c>
      <c r="AC4" s="21" t="s">
        <v>24</v>
      </c>
      <c r="AD4" s="22" t="s">
        <v>25</v>
      </c>
      <c r="AE4" s="21" t="s">
        <v>26</v>
      </c>
      <c r="AF4" s="22" t="s">
        <v>27</v>
      </c>
      <c r="AG4" s="21" t="s">
        <v>28</v>
      </c>
      <c r="AH4" s="21" t="s">
        <v>29</v>
      </c>
      <c r="AI4" s="21" t="s">
        <v>30</v>
      </c>
      <c r="AJ4" s="22" t="s">
        <v>31</v>
      </c>
      <c r="AK4" s="21" t="s">
        <v>32</v>
      </c>
      <c r="AL4" s="21" t="s">
        <v>33</v>
      </c>
      <c r="AM4" s="21" t="s">
        <v>34</v>
      </c>
      <c r="AN4" s="21" t="s">
        <v>35</v>
      </c>
      <c r="AO4" s="23" t="s">
        <v>36</v>
      </c>
      <c r="AP4" s="571"/>
      <c r="AQ4" s="571"/>
      <c r="AR4" s="97"/>
      <c r="AT4" s="20" t="s">
        <v>1</v>
      </c>
      <c r="AU4" s="21" t="s">
        <v>3</v>
      </c>
      <c r="AV4" s="21" t="s">
        <v>5</v>
      </c>
      <c r="AW4" s="21" t="s">
        <v>7</v>
      </c>
      <c r="AX4" s="21" t="s">
        <v>8</v>
      </c>
      <c r="AY4" s="21" t="s">
        <v>9</v>
      </c>
      <c r="AZ4" s="21" t="s">
        <v>10</v>
      </c>
      <c r="BA4" s="21" t="s">
        <v>11</v>
      </c>
      <c r="BB4" s="21" t="s">
        <v>13</v>
      </c>
      <c r="BC4" s="21" t="s">
        <v>14</v>
      </c>
      <c r="BD4" s="21" t="s">
        <v>15</v>
      </c>
      <c r="BE4" s="21" t="s">
        <v>16</v>
      </c>
      <c r="BF4" s="21" t="s">
        <v>17</v>
      </c>
      <c r="BG4" s="21" t="s">
        <v>18</v>
      </c>
      <c r="BH4" s="21" t="s">
        <v>19</v>
      </c>
      <c r="BI4" s="21" t="s">
        <v>20</v>
      </c>
      <c r="BJ4" s="21" t="s">
        <v>21</v>
      </c>
      <c r="BK4" s="21" t="s">
        <v>22</v>
      </c>
      <c r="BL4" s="21" t="s">
        <v>23</v>
      </c>
      <c r="BM4" s="21" t="s">
        <v>24</v>
      </c>
      <c r="BN4" s="22" t="s">
        <v>25</v>
      </c>
      <c r="BO4" s="21" t="s">
        <v>26</v>
      </c>
      <c r="BP4" s="22" t="s">
        <v>27</v>
      </c>
      <c r="BQ4" s="21" t="s">
        <v>28</v>
      </c>
      <c r="BR4" s="21" t="s">
        <v>29</v>
      </c>
      <c r="BS4" s="21" t="s">
        <v>30</v>
      </c>
      <c r="BT4" s="22" t="s">
        <v>31</v>
      </c>
      <c r="BU4" s="21" t="s">
        <v>32</v>
      </c>
      <c r="BV4" s="21" t="s">
        <v>33</v>
      </c>
      <c r="BW4" s="21" t="s">
        <v>34</v>
      </c>
      <c r="BX4" s="21" t="s">
        <v>35</v>
      </c>
      <c r="BY4" s="23" t="s">
        <v>36</v>
      </c>
      <c r="CA4" s="110"/>
      <c r="CC4" s="20" t="s">
        <v>1</v>
      </c>
      <c r="CD4" s="21" t="s">
        <v>3</v>
      </c>
      <c r="CE4" s="21" t="s">
        <v>5</v>
      </c>
      <c r="CF4" s="21" t="s">
        <v>7</v>
      </c>
      <c r="CG4" s="21" t="s">
        <v>8</v>
      </c>
      <c r="CH4" s="21" t="s">
        <v>9</v>
      </c>
      <c r="CI4" s="21" t="s">
        <v>10</v>
      </c>
      <c r="CJ4" s="21" t="s">
        <v>11</v>
      </c>
      <c r="CK4" s="21" t="s">
        <v>13</v>
      </c>
      <c r="CL4" s="21" t="s">
        <v>14</v>
      </c>
      <c r="CM4" s="21" t="s">
        <v>15</v>
      </c>
      <c r="CN4" s="21" t="s">
        <v>16</v>
      </c>
      <c r="CO4" s="21" t="s">
        <v>17</v>
      </c>
      <c r="CP4" s="21" t="s">
        <v>18</v>
      </c>
      <c r="CQ4" s="21" t="s">
        <v>19</v>
      </c>
      <c r="CR4" s="21" t="s">
        <v>20</v>
      </c>
      <c r="CS4" s="21" t="s">
        <v>21</v>
      </c>
      <c r="CT4" s="21" t="s">
        <v>22</v>
      </c>
      <c r="CU4" s="21" t="s">
        <v>23</v>
      </c>
      <c r="CV4" s="21" t="s">
        <v>24</v>
      </c>
      <c r="CW4" s="22" t="s">
        <v>25</v>
      </c>
      <c r="CX4" s="21" t="s">
        <v>26</v>
      </c>
      <c r="CY4" s="22" t="s">
        <v>27</v>
      </c>
      <c r="CZ4" s="21" t="s">
        <v>28</v>
      </c>
      <c r="DA4" s="21" t="s">
        <v>29</v>
      </c>
      <c r="DB4" s="21" t="s">
        <v>30</v>
      </c>
      <c r="DC4" s="22" t="s">
        <v>31</v>
      </c>
      <c r="DD4" s="21" t="s">
        <v>32</v>
      </c>
      <c r="DE4" s="21" t="s">
        <v>33</v>
      </c>
      <c r="DF4" s="21" t="s">
        <v>34</v>
      </c>
      <c r="DG4" s="21" t="s">
        <v>35</v>
      </c>
      <c r="DH4" s="23" t="s">
        <v>36</v>
      </c>
    </row>
    <row r="5" spans="2:112" s="1" customFormat="1" ht="15" customHeight="1">
      <c r="B5" s="24"/>
      <c r="C5" s="25"/>
      <c r="D5" s="25"/>
      <c r="E5" s="25"/>
      <c r="F5" s="25"/>
      <c r="G5" s="25"/>
      <c r="H5" s="25"/>
      <c r="I5" s="26"/>
      <c r="J5" s="27"/>
      <c r="K5" s="28"/>
      <c r="L5" s="29"/>
      <c r="M5" s="29"/>
      <c r="N5" s="28"/>
      <c r="O5" s="28"/>
      <c r="P5" s="28"/>
      <c r="Q5" s="28"/>
      <c r="R5" s="28"/>
      <c r="S5" s="28"/>
      <c r="T5" s="28"/>
      <c r="U5" s="29"/>
      <c r="V5" s="28"/>
      <c r="W5" s="29"/>
      <c r="X5" s="30"/>
      <c r="Y5" s="28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31"/>
      <c r="AP5" s="32"/>
      <c r="AQ5" s="33"/>
      <c r="CA5" s="279"/>
      <c r="CC5" s="27" t="s">
        <v>162</v>
      </c>
      <c r="CD5" s="28"/>
      <c r="CE5" s="29"/>
      <c r="CF5" s="29"/>
      <c r="CG5" s="28"/>
      <c r="CH5" s="28"/>
      <c r="CI5" s="28"/>
      <c r="CJ5" s="28"/>
      <c r="CK5" s="28"/>
      <c r="CL5" s="28"/>
      <c r="CM5" s="28"/>
      <c r="CN5" s="29"/>
      <c r="CO5" s="28"/>
      <c r="CP5" s="29"/>
      <c r="CQ5" s="30"/>
      <c r="CR5" s="28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31"/>
    </row>
    <row r="6" spans="2:112" s="1" customFormat="1" ht="15" customHeight="1">
      <c r="B6" s="40" t="s">
        <v>65</v>
      </c>
      <c r="C6" s="2"/>
      <c r="D6" s="2"/>
      <c r="E6" s="2"/>
      <c r="F6" s="2"/>
      <c r="G6" s="2"/>
      <c r="H6" s="2"/>
      <c r="I6" s="74"/>
      <c r="J6" s="75" t="s">
        <v>71</v>
      </c>
      <c r="K6" s="76" t="s">
        <v>47</v>
      </c>
      <c r="L6" s="77" t="s">
        <v>71</v>
      </c>
      <c r="M6" s="78" t="s">
        <v>76</v>
      </c>
      <c r="N6" s="76" t="s">
        <v>66</v>
      </c>
      <c r="O6" s="76" t="s">
        <v>66</v>
      </c>
      <c r="P6" s="76" t="s">
        <v>66</v>
      </c>
      <c r="Q6" s="76" t="s">
        <v>70</v>
      </c>
      <c r="R6" s="79" t="s">
        <v>68</v>
      </c>
      <c r="S6" s="76" t="s">
        <v>66</v>
      </c>
      <c r="T6" s="80">
        <v>0.12</v>
      </c>
      <c r="U6" s="77" t="s">
        <v>66</v>
      </c>
      <c r="V6" s="77" t="s">
        <v>68</v>
      </c>
      <c r="W6" s="77" t="s">
        <v>49</v>
      </c>
      <c r="X6" s="81">
        <v>16</v>
      </c>
      <c r="Y6" s="77" t="s">
        <v>70</v>
      </c>
      <c r="Z6" s="77" t="s">
        <v>49</v>
      </c>
      <c r="AA6" s="77" t="s">
        <v>174</v>
      </c>
      <c r="AB6" s="77" t="s">
        <v>49</v>
      </c>
      <c r="AC6" s="77" t="s">
        <v>49</v>
      </c>
      <c r="AD6" s="77" t="s">
        <v>49</v>
      </c>
      <c r="AE6" s="77" t="s">
        <v>49</v>
      </c>
      <c r="AF6" s="77" t="s">
        <v>69</v>
      </c>
      <c r="AG6" s="77" t="s">
        <v>49</v>
      </c>
      <c r="AH6" s="77" t="s">
        <v>49</v>
      </c>
      <c r="AI6" s="77" t="s">
        <v>49</v>
      </c>
      <c r="AJ6" s="77" t="s">
        <v>71</v>
      </c>
      <c r="AK6" s="77" t="s">
        <v>49</v>
      </c>
      <c r="AL6" s="80" t="s">
        <v>68</v>
      </c>
      <c r="AM6" s="80" t="s">
        <v>49</v>
      </c>
      <c r="AN6" s="77" t="s">
        <v>70</v>
      </c>
      <c r="AO6" s="82" t="s">
        <v>47</v>
      </c>
      <c r="AP6" s="119">
        <v>44587</v>
      </c>
      <c r="AQ6" s="42"/>
      <c r="AT6" s="281">
        <f>IF(ISTEXT(J6)=TRUE, RIGHT(J6,LEN(J6)-1)*1,J6)</f>
        <v>0.05</v>
      </c>
      <c r="AU6" s="281">
        <f t="shared" ref="AU6:BY14" si="0">IF(ISTEXT(K6)=TRUE, RIGHT(K6,LEN(K6)-1)*1,K6)</f>
        <v>0.03</v>
      </c>
      <c r="AV6" s="281">
        <f t="shared" si="0"/>
        <v>0.05</v>
      </c>
      <c r="AW6" s="281">
        <f t="shared" si="0"/>
        <v>0.09</v>
      </c>
      <c r="AX6" s="281">
        <f t="shared" si="0"/>
        <v>0.1</v>
      </c>
      <c r="AY6" s="281">
        <f t="shared" si="0"/>
        <v>0.1</v>
      </c>
      <c r="AZ6" s="281">
        <f t="shared" si="0"/>
        <v>0.1</v>
      </c>
      <c r="BA6" s="281">
        <f t="shared" si="0"/>
        <v>0.2</v>
      </c>
      <c r="BB6" s="281">
        <f t="shared" si="0"/>
        <v>0.04</v>
      </c>
      <c r="BC6" s="281">
        <f t="shared" si="0"/>
        <v>0.1</v>
      </c>
      <c r="BD6" s="281">
        <f t="shared" si="0"/>
        <v>0.12</v>
      </c>
      <c r="BE6" s="281">
        <f t="shared" si="0"/>
        <v>0.1</v>
      </c>
      <c r="BF6" s="281">
        <f t="shared" si="0"/>
        <v>0.04</v>
      </c>
      <c r="BG6" s="281">
        <f t="shared" si="0"/>
        <v>0.01</v>
      </c>
      <c r="BH6" s="281">
        <f t="shared" si="0"/>
        <v>16</v>
      </c>
      <c r="BI6" s="281">
        <f t="shared" si="0"/>
        <v>0.2</v>
      </c>
      <c r="BJ6" s="281">
        <f t="shared" si="0"/>
        <v>0.01</v>
      </c>
      <c r="BK6" s="281">
        <f t="shared" si="0"/>
        <v>0.05</v>
      </c>
      <c r="BL6" s="281">
        <f t="shared" si="0"/>
        <v>0.01</v>
      </c>
      <c r="BM6" s="281">
        <f t="shared" si="0"/>
        <v>0.01</v>
      </c>
      <c r="BN6" s="281">
        <f t="shared" si="0"/>
        <v>0.01</v>
      </c>
      <c r="BO6" s="281">
        <f t="shared" si="0"/>
        <v>0.01</v>
      </c>
      <c r="BP6" s="281">
        <f t="shared" si="0"/>
        <v>0.02</v>
      </c>
      <c r="BQ6" s="281">
        <f t="shared" si="0"/>
        <v>0.01</v>
      </c>
      <c r="BR6" s="281">
        <f t="shared" si="0"/>
        <v>0.01</v>
      </c>
      <c r="BS6" s="281">
        <f t="shared" si="0"/>
        <v>0.01</v>
      </c>
      <c r="BT6" s="281">
        <f t="shared" si="0"/>
        <v>0.05</v>
      </c>
      <c r="BU6" s="281">
        <f t="shared" si="0"/>
        <v>0.01</v>
      </c>
      <c r="BV6" s="281">
        <f t="shared" si="0"/>
        <v>0.04</v>
      </c>
      <c r="BW6" s="281">
        <f t="shared" si="0"/>
        <v>0.01</v>
      </c>
      <c r="BX6" s="281">
        <f t="shared" si="0"/>
        <v>0.2</v>
      </c>
      <c r="BY6" s="281">
        <f t="shared" si="0"/>
        <v>0.03</v>
      </c>
      <c r="CC6" s="282">
        <f t="shared" ref="CC6:CC30" si="1">IF(ISTEXT(J6)=TRUE, RIGHT(J6,LEN(J6)-1)*1,"")</f>
        <v>0.05</v>
      </c>
      <c r="CD6" s="282">
        <f t="shared" ref="CD6:CD30" si="2">IF(ISTEXT(K6)=TRUE, RIGHT(K6,LEN(K6)-1)*1,"")</f>
        <v>0.03</v>
      </c>
      <c r="CE6" s="282">
        <f t="shared" ref="CE6:CE30" si="3">IF(ISTEXT(L6)=TRUE, RIGHT(L6,LEN(L6)-1)*1,"")</f>
        <v>0.05</v>
      </c>
      <c r="CF6" s="282">
        <f t="shared" ref="CF6:CF30" si="4">IF(ISTEXT(M6)=TRUE, RIGHT(M6,LEN(M6)-1)*1,"")</f>
        <v>0.09</v>
      </c>
      <c r="CG6" s="282">
        <f t="shared" ref="CG6:CG30" si="5">IF(ISTEXT(N6)=TRUE, RIGHT(N6,LEN(N6)-1)*1,"")</f>
        <v>0.1</v>
      </c>
      <c r="CH6" s="282">
        <f t="shared" ref="CH6:CH30" si="6">IF(ISTEXT(O6)=TRUE, RIGHT(O6,LEN(O6)-1)*1,"")</f>
        <v>0.1</v>
      </c>
      <c r="CI6" s="282">
        <f t="shared" ref="CI6:CI30" si="7">IF(ISTEXT(P6)=TRUE, RIGHT(P6,LEN(P6)-1)*1,"")</f>
        <v>0.1</v>
      </c>
      <c r="CJ6" s="282">
        <f t="shared" ref="CJ6:CJ30" si="8">IF(ISTEXT(Q6)=TRUE, RIGHT(Q6,LEN(Q6)-1)*1,"")</f>
        <v>0.2</v>
      </c>
      <c r="CK6" s="282">
        <f t="shared" ref="CK6:CK30" si="9">IF(ISTEXT(R6)=TRUE, RIGHT(R6,LEN(R6)-1)*1,"")</f>
        <v>0.04</v>
      </c>
      <c r="CL6" s="282">
        <f t="shared" ref="CL6:CL30" si="10">IF(ISTEXT(S6)=TRUE, RIGHT(S6,LEN(S6)-1)*1,"")</f>
        <v>0.1</v>
      </c>
      <c r="CM6" s="282" t="str">
        <f t="shared" ref="CM6:CM30" si="11">IF(ISTEXT(T6)=TRUE, RIGHT(T6,LEN(T6)-1)*1,"")</f>
        <v/>
      </c>
      <c r="CN6" s="282">
        <f t="shared" ref="CN6:CN30" si="12">IF(ISTEXT(U6)=TRUE, RIGHT(U6,LEN(U6)-1)*1,"")</f>
        <v>0.1</v>
      </c>
      <c r="CO6" s="282">
        <f t="shared" ref="CO6:CO30" si="13">IF(ISTEXT(V6)=TRUE, RIGHT(V6,LEN(V6)-1)*1,"")</f>
        <v>0.04</v>
      </c>
      <c r="CP6" s="282">
        <f t="shared" ref="CP6:CP30" si="14">IF(ISTEXT(W6)=TRUE, RIGHT(W6,LEN(W6)-1)*1,"")</f>
        <v>0.01</v>
      </c>
      <c r="CQ6" s="282" t="str">
        <f t="shared" ref="CQ6:CQ30" si="15">IF(ISTEXT(X6)=TRUE, RIGHT(X6,LEN(X6)-1)*1,"")</f>
        <v/>
      </c>
      <c r="CR6" s="282">
        <f t="shared" ref="CR6:CR30" si="16">IF(ISTEXT(Y6)=TRUE, RIGHT(Y6,LEN(Y6)-1)*1,"")</f>
        <v>0.2</v>
      </c>
      <c r="CS6" s="282">
        <f t="shared" ref="CS6:CS30" si="17">IF(ISTEXT(Z6)=TRUE, RIGHT(Z6,LEN(Z6)-1)*1,"")</f>
        <v>0.01</v>
      </c>
      <c r="CT6" s="282">
        <f t="shared" ref="CT6:CT30" si="18">IF(ISTEXT(AA6)=TRUE, RIGHT(AA6,LEN(AA6)-1)*1,"")</f>
        <v>0.05</v>
      </c>
      <c r="CU6" s="282">
        <f t="shared" ref="CU6:CU30" si="19">IF(ISTEXT(AB6)=TRUE, RIGHT(AB6,LEN(AB6)-1)*1,"")</f>
        <v>0.01</v>
      </c>
      <c r="CV6" s="282">
        <f t="shared" ref="CV6:CV30" si="20">IF(ISTEXT(AC6)=TRUE, RIGHT(AC6,LEN(AC6)-1)*1,"")</f>
        <v>0.01</v>
      </c>
      <c r="CW6" s="282">
        <f t="shared" ref="CW6:CW30" si="21">IF(ISTEXT(AD6)=TRUE, RIGHT(AD6,LEN(AD6)-1)*1,"")</f>
        <v>0.01</v>
      </c>
      <c r="CX6" s="282">
        <f t="shared" ref="CX6:CX30" si="22">IF(ISTEXT(AE6)=TRUE, RIGHT(AE6,LEN(AE6)-1)*1,"")</f>
        <v>0.01</v>
      </c>
      <c r="CY6" s="282">
        <f t="shared" ref="CY6:CY30" si="23">IF(ISTEXT(AF6)=TRUE, RIGHT(AF6,LEN(AF6)-1)*1,"")</f>
        <v>0.02</v>
      </c>
      <c r="CZ6" s="282">
        <f t="shared" ref="CZ6:CZ30" si="24">IF(ISTEXT(AG6)=TRUE, RIGHT(AG6,LEN(AG6)-1)*1,"")</f>
        <v>0.01</v>
      </c>
      <c r="DA6" s="282">
        <f t="shared" ref="DA6:DA30" si="25">IF(ISTEXT(AH6)=TRUE, RIGHT(AH6,LEN(AH6)-1)*1,"")</f>
        <v>0.01</v>
      </c>
      <c r="DB6" s="282">
        <f t="shared" ref="DB6:DB30" si="26">IF(ISTEXT(AI6)=TRUE, RIGHT(AI6,LEN(AI6)-1)*1,"")</f>
        <v>0.01</v>
      </c>
      <c r="DC6" s="282">
        <f t="shared" ref="DC6:DC30" si="27">IF(ISTEXT(AJ6)=TRUE, RIGHT(AJ6,LEN(AJ6)-1)*1,"")</f>
        <v>0.05</v>
      </c>
      <c r="DD6" s="282">
        <f t="shared" ref="DD6:DD30" si="28">IF(ISTEXT(AK6)=TRUE, RIGHT(AK6,LEN(AK6)-1)*1,"")</f>
        <v>0.01</v>
      </c>
      <c r="DE6" s="282">
        <f t="shared" ref="DE6:DE30" si="29">IF(ISTEXT(AL6)=TRUE, RIGHT(AL6,LEN(AL6)-1)*1,"")</f>
        <v>0.04</v>
      </c>
      <c r="DF6" s="282">
        <f t="shared" ref="DF6:DF30" si="30">IF(ISTEXT(AM6)=TRUE, RIGHT(AM6,LEN(AM6)-1)*1,"")</f>
        <v>0.01</v>
      </c>
      <c r="DG6" s="282">
        <f t="shared" ref="DG6:DG30" si="31">IF(ISTEXT(AN6)=TRUE, RIGHT(AN6,LEN(AN6)-1)*1,"")</f>
        <v>0.2</v>
      </c>
      <c r="DH6" s="282">
        <f t="shared" ref="DH6:DH30" si="32">IF(ISTEXT(AO6)=TRUE, RIGHT(AO6,LEN(AO6)-1)*1,"")</f>
        <v>0.03</v>
      </c>
    </row>
    <row r="7" spans="2:112" s="1" customFormat="1" ht="15" customHeight="1">
      <c r="B7" s="40" t="s">
        <v>65</v>
      </c>
      <c r="C7" s="2"/>
      <c r="D7" s="2"/>
      <c r="E7" s="2"/>
      <c r="F7" s="2"/>
      <c r="G7" s="2"/>
      <c r="H7" s="2"/>
      <c r="I7" s="74"/>
      <c r="J7" s="157" t="s">
        <v>76</v>
      </c>
      <c r="K7" s="76" t="s">
        <v>69</v>
      </c>
      <c r="L7" s="77">
        <v>4.8100513406885724E-2</v>
      </c>
      <c r="M7" s="77" t="s">
        <v>67</v>
      </c>
      <c r="N7" s="76">
        <v>0.3</v>
      </c>
      <c r="O7" s="76" t="s">
        <v>4</v>
      </c>
      <c r="P7" s="76" t="s">
        <v>6</v>
      </c>
      <c r="Q7" s="76" t="s">
        <v>70</v>
      </c>
      <c r="R7" s="76" t="s">
        <v>71</v>
      </c>
      <c r="S7" s="76">
        <v>0.5</v>
      </c>
      <c r="T7" s="76" t="s">
        <v>47</v>
      </c>
      <c r="U7" s="77">
        <v>0.03</v>
      </c>
      <c r="V7" s="77">
        <v>7.0000000000000007E-2</v>
      </c>
      <c r="W7" s="77" t="s">
        <v>49</v>
      </c>
      <c r="X7" s="81">
        <v>34</v>
      </c>
      <c r="Y7" s="76" t="s">
        <v>56</v>
      </c>
      <c r="Z7" s="77" t="s">
        <v>42</v>
      </c>
      <c r="AA7" s="77" t="s">
        <v>47</v>
      </c>
      <c r="AB7" s="77" t="s">
        <v>69</v>
      </c>
      <c r="AC7" s="77" t="s">
        <v>49</v>
      </c>
      <c r="AD7" s="77" t="s">
        <v>49</v>
      </c>
      <c r="AE7" s="77" t="s">
        <v>49</v>
      </c>
      <c r="AF7" s="77" t="s">
        <v>47</v>
      </c>
      <c r="AG7" s="77" t="s">
        <v>49</v>
      </c>
      <c r="AH7" s="77" t="s">
        <v>49</v>
      </c>
      <c r="AI7" s="77" t="s">
        <v>49</v>
      </c>
      <c r="AJ7" s="77" t="s">
        <v>49</v>
      </c>
      <c r="AK7" s="77" t="s">
        <v>49</v>
      </c>
      <c r="AL7" s="77" t="s">
        <v>69</v>
      </c>
      <c r="AM7" s="77" t="s">
        <v>49</v>
      </c>
      <c r="AN7" s="77" t="s">
        <v>175</v>
      </c>
      <c r="AO7" s="82" t="s">
        <v>72</v>
      </c>
      <c r="AP7" s="119">
        <v>44530</v>
      </c>
      <c r="AQ7" s="42"/>
      <c r="AT7" s="281">
        <f t="shared" ref="AT7:AT30" si="33">IF(ISTEXT(J7)=TRUE, RIGHT(J7,LEN(J7)-1)*1,J7)</f>
        <v>0.09</v>
      </c>
      <c r="AU7" s="281">
        <f t="shared" si="0"/>
        <v>0.02</v>
      </c>
      <c r="AV7" s="281">
        <f t="shared" si="0"/>
        <v>4.8100513406885724E-2</v>
      </c>
      <c r="AW7" s="281">
        <f t="shared" si="0"/>
        <v>0.06</v>
      </c>
      <c r="AX7" s="281">
        <f t="shared" si="0"/>
        <v>0.3</v>
      </c>
      <c r="AY7" s="281">
        <f t="shared" si="0"/>
        <v>0.2</v>
      </c>
      <c r="AZ7" s="281">
        <f t="shared" si="0"/>
        <v>0.1</v>
      </c>
      <c r="BA7" s="281">
        <f t="shared" si="0"/>
        <v>0.2</v>
      </c>
      <c r="BB7" s="281">
        <f t="shared" si="0"/>
        <v>0.05</v>
      </c>
      <c r="BC7" s="281">
        <f t="shared" si="0"/>
        <v>0.5</v>
      </c>
      <c r="BD7" s="281">
        <f t="shared" si="0"/>
        <v>0.03</v>
      </c>
      <c r="BE7" s="281">
        <f t="shared" si="0"/>
        <v>0.03</v>
      </c>
      <c r="BF7" s="281">
        <f t="shared" si="0"/>
        <v>7.0000000000000007E-2</v>
      </c>
      <c r="BG7" s="281">
        <f t="shared" si="0"/>
        <v>0.01</v>
      </c>
      <c r="BH7" s="281">
        <f t="shared" si="0"/>
        <v>34</v>
      </c>
      <c r="BI7" s="281">
        <f t="shared" si="0"/>
        <v>0.08</v>
      </c>
      <c r="BJ7" s="281">
        <f t="shared" si="0"/>
        <v>0.01</v>
      </c>
      <c r="BK7" s="281">
        <f t="shared" si="0"/>
        <v>0.03</v>
      </c>
      <c r="BL7" s="281">
        <f t="shared" si="0"/>
        <v>0.02</v>
      </c>
      <c r="BM7" s="281">
        <f t="shared" si="0"/>
        <v>0.01</v>
      </c>
      <c r="BN7" s="281">
        <f t="shared" si="0"/>
        <v>0.01</v>
      </c>
      <c r="BO7" s="281">
        <f t="shared" si="0"/>
        <v>0.01</v>
      </c>
      <c r="BP7" s="281">
        <f t="shared" si="0"/>
        <v>0.03</v>
      </c>
      <c r="BQ7" s="281">
        <f t="shared" si="0"/>
        <v>0.01</v>
      </c>
      <c r="BR7" s="281">
        <f t="shared" si="0"/>
        <v>0.01</v>
      </c>
      <c r="BS7" s="281">
        <f t="shared" si="0"/>
        <v>0.01</v>
      </c>
      <c r="BT7" s="281">
        <f t="shared" si="0"/>
        <v>0.01</v>
      </c>
      <c r="BU7" s="281">
        <f t="shared" si="0"/>
        <v>0.01</v>
      </c>
      <c r="BV7" s="281">
        <f t="shared" si="0"/>
        <v>0.02</v>
      </c>
      <c r="BW7" s="281">
        <f t="shared" si="0"/>
        <v>0.01</v>
      </c>
      <c r="BX7" s="281">
        <f t="shared" si="0"/>
        <v>0.1</v>
      </c>
      <c r="BY7" s="281">
        <f t="shared" si="0"/>
        <v>0.08</v>
      </c>
      <c r="CC7" s="282">
        <f t="shared" si="1"/>
        <v>0.09</v>
      </c>
      <c r="CD7" s="282">
        <f t="shared" si="2"/>
        <v>0.02</v>
      </c>
      <c r="CE7" s="282" t="str">
        <f t="shared" si="3"/>
        <v/>
      </c>
      <c r="CF7" s="282">
        <f t="shared" si="4"/>
        <v>0.06</v>
      </c>
      <c r="CG7" s="282" t="str">
        <f t="shared" si="5"/>
        <v/>
      </c>
      <c r="CH7" s="282">
        <f t="shared" si="6"/>
        <v>0.2</v>
      </c>
      <c r="CI7" s="282">
        <f t="shared" si="7"/>
        <v>0.1</v>
      </c>
      <c r="CJ7" s="282">
        <f t="shared" si="8"/>
        <v>0.2</v>
      </c>
      <c r="CK7" s="282">
        <f t="shared" si="9"/>
        <v>0.05</v>
      </c>
      <c r="CL7" s="282" t="str">
        <f t="shared" si="10"/>
        <v/>
      </c>
      <c r="CM7" s="282">
        <f t="shared" si="11"/>
        <v>0.03</v>
      </c>
      <c r="CN7" s="282" t="str">
        <f t="shared" si="12"/>
        <v/>
      </c>
      <c r="CO7" s="282" t="str">
        <f t="shared" si="13"/>
        <v/>
      </c>
      <c r="CP7" s="282">
        <f t="shared" si="14"/>
        <v>0.01</v>
      </c>
      <c r="CQ7" s="282" t="str">
        <f t="shared" si="15"/>
        <v/>
      </c>
      <c r="CR7" s="282">
        <f t="shared" si="16"/>
        <v>0.08</v>
      </c>
      <c r="CS7" s="282">
        <f t="shared" si="17"/>
        <v>0.01</v>
      </c>
      <c r="CT7" s="282">
        <f t="shared" si="18"/>
        <v>0.03</v>
      </c>
      <c r="CU7" s="282">
        <f t="shared" si="19"/>
        <v>0.02</v>
      </c>
      <c r="CV7" s="282">
        <f t="shared" si="20"/>
        <v>0.01</v>
      </c>
      <c r="CW7" s="282">
        <f t="shared" si="21"/>
        <v>0.01</v>
      </c>
      <c r="CX7" s="282">
        <f t="shared" si="22"/>
        <v>0.01</v>
      </c>
      <c r="CY7" s="282">
        <f t="shared" si="23"/>
        <v>0.03</v>
      </c>
      <c r="CZ7" s="282">
        <f t="shared" si="24"/>
        <v>0.01</v>
      </c>
      <c r="DA7" s="282">
        <f t="shared" si="25"/>
        <v>0.01</v>
      </c>
      <c r="DB7" s="282">
        <f t="shared" si="26"/>
        <v>0.01</v>
      </c>
      <c r="DC7" s="282">
        <f t="shared" si="27"/>
        <v>0.01</v>
      </c>
      <c r="DD7" s="282">
        <f t="shared" si="28"/>
        <v>0.01</v>
      </c>
      <c r="DE7" s="282">
        <f t="shared" si="29"/>
        <v>0.02</v>
      </c>
      <c r="DF7" s="282">
        <f t="shared" si="30"/>
        <v>0.01</v>
      </c>
      <c r="DG7" s="282">
        <f t="shared" si="31"/>
        <v>0.1</v>
      </c>
      <c r="DH7" s="282">
        <f t="shared" si="32"/>
        <v>0.08</v>
      </c>
    </row>
    <row r="8" spans="2:112" s="1" customFormat="1" ht="15" customHeight="1">
      <c r="B8" s="40" t="s">
        <v>65</v>
      </c>
      <c r="C8" s="2"/>
      <c r="D8" s="2"/>
      <c r="E8" s="2"/>
      <c r="F8" s="2"/>
      <c r="G8" s="2"/>
      <c r="H8" s="2"/>
      <c r="I8" s="74"/>
      <c r="J8" s="75" t="s">
        <v>71</v>
      </c>
      <c r="K8" s="76" t="s">
        <v>73</v>
      </c>
      <c r="L8" s="77" t="s">
        <v>72</v>
      </c>
      <c r="M8" s="78" t="s">
        <v>73</v>
      </c>
      <c r="N8" s="76" t="s">
        <v>72</v>
      </c>
      <c r="O8" s="76">
        <v>0.82215720199170805</v>
      </c>
      <c r="P8" s="76">
        <v>1.3055139889838834</v>
      </c>
      <c r="Q8" s="76" t="s">
        <v>156</v>
      </c>
      <c r="R8" s="79" t="s">
        <v>47</v>
      </c>
      <c r="S8" s="76">
        <v>2.5136077621013722</v>
      </c>
      <c r="T8" s="80" t="s">
        <v>76</v>
      </c>
      <c r="U8" s="77" t="s">
        <v>47</v>
      </c>
      <c r="V8" s="77" t="s">
        <v>155</v>
      </c>
      <c r="W8" s="77" t="s">
        <v>49</v>
      </c>
      <c r="X8" s="81">
        <v>291.29257261219055</v>
      </c>
      <c r="Y8" s="76" t="s">
        <v>67</v>
      </c>
      <c r="Z8" s="77">
        <v>1.8205574855626409E-2</v>
      </c>
      <c r="AA8" s="77" t="s">
        <v>49</v>
      </c>
      <c r="AB8" s="77" t="s">
        <v>69</v>
      </c>
      <c r="AC8" s="77" t="s">
        <v>49</v>
      </c>
      <c r="AD8" s="77" t="s">
        <v>49</v>
      </c>
      <c r="AE8" s="77" t="s">
        <v>49</v>
      </c>
      <c r="AF8" s="77" t="s">
        <v>49</v>
      </c>
      <c r="AG8" s="77" t="s">
        <v>49</v>
      </c>
      <c r="AH8" s="77" t="s">
        <v>49</v>
      </c>
      <c r="AI8" s="77" t="s">
        <v>49</v>
      </c>
      <c r="AJ8" s="77" t="s">
        <v>49</v>
      </c>
      <c r="AK8" s="77" t="s">
        <v>49</v>
      </c>
      <c r="AL8" s="80" t="s">
        <v>49</v>
      </c>
      <c r="AM8" s="80" t="s">
        <v>49</v>
      </c>
      <c r="AN8" s="77" t="s">
        <v>154</v>
      </c>
      <c r="AO8" s="82" t="s">
        <v>71</v>
      </c>
      <c r="AP8" s="83">
        <v>44344</v>
      </c>
      <c r="AQ8" s="41"/>
      <c r="AT8" s="281">
        <f t="shared" si="33"/>
        <v>0.05</v>
      </c>
      <c r="AU8" s="281">
        <f t="shared" si="0"/>
        <v>7.0000000000000007E-2</v>
      </c>
      <c r="AV8" s="281">
        <f t="shared" si="0"/>
        <v>0.08</v>
      </c>
      <c r="AW8" s="281">
        <f t="shared" si="0"/>
        <v>7.0000000000000007E-2</v>
      </c>
      <c r="AX8" s="281">
        <f t="shared" si="0"/>
        <v>0.08</v>
      </c>
      <c r="AY8" s="281">
        <f t="shared" si="0"/>
        <v>0.82215720199170805</v>
      </c>
      <c r="AZ8" s="281">
        <f t="shared" si="0"/>
        <v>1.3055139889838834</v>
      </c>
      <c r="BA8" s="281">
        <f t="shared" si="0"/>
        <v>0.2</v>
      </c>
      <c r="BB8" s="281">
        <f t="shared" si="0"/>
        <v>0.03</v>
      </c>
      <c r="BC8" s="281">
        <f t="shared" si="0"/>
        <v>2.5136077621013722</v>
      </c>
      <c r="BD8" s="281">
        <f t="shared" si="0"/>
        <v>0.09</v>
      </c>
      <c r="BE8" s="281">
        <f t="shared" si="0"/>
        <v>0.03</v>
      </c>
      <c r="BF8" s="281">
        <f t="shared" si="0"/>
        <v>0.2</v>
      </c>
      <c r="BG8" s="281">
        <f t="shared" si="0"/>
        <v>0.01</v>
      </c>
      <c r="BH8" s="281">
        <f t="shared" si="0"/>
        <v>291.29257261219055</v>
      </c>
      <c r="BI8" s="281">
        <f t="shared" si="0"/>
        <v>0.06</v>
      </c>
      <c r="BJ8" s="281">
        <f t="shared" si="0"/>
        <v>1.8205574855626409E-2</v>
      </c>
      <c r="BK8" s="281">
        <f t="shared" si="0"/>
        <v>0.01</v>
      </c>
      <c r="BL8" s="281">
        <f t="shared" si="0"/>
        <v>0.02</v>
      </c>
      <c r="BM8" s="281">
        <f t="shared" si="0"/>
        <v>0.01</v>
      </c>
      <c r="BN8" s="281">
        <f t="shared" si="0"/>
        <v>0.01</v>
      </c>
      <c r="BO8" s="281">
        <f t="shared" si="0"/>
        <v>0.01</v>
      </c>
      <c r="BP8" s="281">
        <f t="shared" si="0"/>
        <v>0.01</v>
      </c>
      <c r="BQ8" s="281">
        <f t="shared" si="0"/>
        <v>0.01</v>
      </c>
      <c r="BR8" s="281">
        <f t="shared" si="0"/>
        <v>0.01</v>
      </c>
      <c r="BS8" s="281">
        <f t="shared" si="0"/>
        <v>0.01</v>
      </c>
      <c r="BT8" s="281">
        <f t="shared" si="0"/>
        <v>0.01</v>
      </c>
      <c r="BU8" s="281">
        <f t="shared" si="0"/>
        <v>0.01</v>
      </c>
      <c r="BV8" s="281">
        <f t="shared" si="0"/>
        <v>0.01</v>
      </c>
      <c r="BW8" s="281">
        <f t="shared" si="0"/>
        <v>0.01</v>
      </c>
      <c r="BX8" s="281">
        <f t="shared" si="0"/>
        <v>0.38</v>
      </c>
      <c r="BY8" s="281">
        <f t="shared" si="0"/>
        <v>0.05</v>
      </c>
      <c r="CA8" s="280"/>
      <c r="CC8" s="282">
        <f t="shared" si="1"/>
        <v>0.05</v>
      </c>
      <c r="CD8" s="282">
        <f t="shared" si="2"/>
        <v>7.0000000000000007E-2</v>
      </c>
      <c r="CE8" s="282">
        <f t="shared" si="3"/>
        <v>0.08</v>
      </c>
      <c r="CF8" s="282">
        <f t="shared" si="4"/>
        <v>7.0000000000000007E-2</v>
      </c>
      <c r="CG8" s="282">
        <f t="shared" si="5"/>
        <v>0.08</v>
      </c>
      <c r="CH8" s="282" t="str">
        <f t="shared" si="6"/>
        <v/>
      </c>
      <c r="CI8" s="282" t="str">
        <f t="shared" si="7"/>
        <v/>
      </c>
      <c r="CJ8" s="282">
        <f t="shared" si="8"/>
        <v>0.2</v>
      </c>
      <c r="CK8" s="282">
        <f t="shared" si="9"/>
        <v>0.03</v>
      </c>
      <c r="CL8" s="282" t="str">
        <f t="shared" si="10"/>
        <v/>
      </c>
      <c r="CM8" s="282">
        <f t="shared" si="11"/>
        <v>0.09</v>
      </c>
      <c r="CN8" s="282">
        <f t="shared" si="12"/>
        <v>0.03</v>
      </c>
      <c r="CO8" s="282">
        <f t="shared" si="13"/>
        <v>0.2</v>
      </c>
      <c r="CP8" s="282">
        <f t="shared" si="14"/>
        <v>0.01</v>
      </c>
      <c r="CQ8" s="282" t="str">
        <f t="shared" si="15"/>
        <v/>
      </c>
      <c r="CR8" s="282">
        <f t="shared" si="16"/>
        <v>0.06</v>
      </c>
      <c r="CS8" s="282" t="str">
        <f t="shared" si="17"/>
        <v/>
      </c>
      <c r="CT8" s="282">
        <f t="shared" si="18"/>
        <v>0.01</v>
      </c>
      <c r="CU8" s="282">
        <f t="shared" si="19"/>
        <v>0.02</v>
      </c>
      <c r="CV8" s="282">
        <f t="shared" si="20"/>
        <v>0.01</v>
      </c>
      <c r="CW8" s="282">
        <f t="shared" si="21"/>
        <v>0.01</v>
      </c>
      <c r="CX8" s="282">
        <f t="shared" si="22"/>
        <v>0.01</v>
      </c>
      <c r="CY8" s="282">
        <f t="shared" si="23"/>
        <v>0.01</v>
      </c>
      <c r="CZ8" s="282">
        <f t="shared" si="24"/>
        <v>0.01</v>
      </c>
      <c r="DA8" s="282">
        <f t="shared" si="25"/>
        <v>0.01</v>
      </c>
      <c r="DB8" s="282">
        <f t="shared" si="26"/>
        <v>0.01</v>
      </c>
      <c r="DC8" s="282">
        <f t="shared" si="27"/>
        <v>0.01</v>
      </c>
      <c r="DD8" s="282">
        <f t="shared" si="28"/>
        <v>0.01</v>
      </c>
      <c r="DE8" s="282">
        <f t="shared" si="29"/>
        <v>0.01</v>
      </c>
      <c r="DF8" s="282">
        <f t="shared" si="30"/>
        <v>0.01</v>
      </c>
      <c r="DG8" s="282">
        <f t="shared" si="31"/>
        <v>0.38</v>
      </c>
      <c r="DH8" s="282">
        <f t="shared" si="32"/>
        <v>0.05</v>
      </c>
    </row>
    <row r="9" spans="2:112" s="1" customFormat="1" ht="15" customHeight="1">
      <c r="B9" s="40" t="s">
        <v>65</v>
      </c>
      <c r="C9" s="2"/>
      <c r="D9" s="2"/>
      <c r="E9" s="2"/>
      <c r="F9" s="2"/>
      <c r="G9" s="2"/>
      <c r="H9" s="2"/>
      <c r="I9" s="74"/>
      <c r="J9" s="75" t="s">
        <v>66</v>
      </c>
      <c r="K9" s="76" t="s">
        <v>67</v>
      </c>
      <c r="L9" s="77" t="s">
        <v>68</v>
      </c>
      <c r="M9" s="78" t="s">
        <v>69</v>
      </c>
      <c r="N9" s="76">
        <v>1.5</v>
      </c>
      <c r="O9" s="76">
        <v>4.3</v>
      </c>
      <c r="P9" s="76">
        <v>0.5</v>
      </c>
      <c r="Q9" s="76">
        <v>0.3</v>
      </c>
      <c r="R9" s="79" t="s">
        <v>69</v>
      </c>
      <c r="S9" s="76" t="s">
        <v>70</v>
      </c>
      <c r="T9" s="80" t="s">
        <v>47</v>
      </c>
      <c r="U9" s="77">
        <v>0.19</v>
      </c>
      <c r="V9" s="77">
        <v>0.09</v>
      </c>
      <c r="W9" s="77" t="s">
        <v>49</v>
      </c>
      <c r="X9" s="81">
        <v>590</v>
      </c>
      <c r="Y9" s="76" t="s">
        <v>66</v>
      </c>
      <c r="Z9" s="77">
        <v>0.03</v>
      </c>
      <c r="AA9" s="77" t="s">
        <v>69</v>
      </c>
      <c r="AB9" s="77">
        <v>0.02</v>
      </c>
      <c r="AC9" s="77" t="s">
        <v>68</v>
      </c>
      <c r="AD9" s="77" t="s">
        <v>49</v>
      </c>
      <c r="AE9" s="77" t="s">
        <v>68</v>
      </c>
      <c r="AF9" s="77" t="s">
        <v>69</v>
      </c>
      <c r="AG9" s="77" t="s">
        <v>47</v>
      </c>
      <c r="AH9" s="77" t="s">
        <v>49</v>
      </c>
      <c r="AI9" s="77" t="s">
        <v>71</v>
      </c>
      <c r="AJ9" s="77" t="s">
        <v>49</v>
      </c>
      <c r="AK9" s="77">
        <v>0.03</v>
      </c>
      <c r="AL9" s="80" t="s">
        <v>42</v>
      </c>
      <c r="AM9" s="80" t="s">
        <v>49</v>
      </c>
      <c r="AN9" s="77" t="s">
        <v>71</v>
      </c>
      <c r="AO9" s="82" t="s">
        <v>72</v>
      </c>
      <c r="AP9" s="83">
        <v>44272</v>
      </c>
      <c r="AQ9" s="41"/>
      <c r="AT9" s="281">
        <f t="shared" si="33"/>
        <v>0.1</v>
      </c>
      <c r="AU9" s="281">
        <f t="shared" si="0"/>
        <v>0.06</v>
      </c>
      <c r="AV9" s="281">
        <f t="shared" si="0"/>
        <v>0.04</v>
      </c>
      <c r="AW9" s="281">
        <f t="shared" si="0"/>
        <v>0.02</v>
      </c>
      <c r="AX9" s="281">
        <f t="shared" si="0"/>
        <v>1.5</v>
      </c>
      <c r="AY9" s="281">
        <f t="shared" si="0"/>
        <v>4.3</v>
      </c>
      <c r="AZ9" s="281">
        <f t="shared" si="0"/>
        <v>0.5</v>
      </c>
      <c r="BA9" s="281">
        <f t="shared" si="0"/>
        <v>0.3</v>
      </c>
      <c r="BB9" s="281">
        <f t="shared" si="0"/>
        <v>0.02</v>
      </c>
      <c r="BC9" s="281">
        <f t="shared" si="0"/>
        <v>0.2</v>
      </c>
      <c r="BD9" s="281">
        <f t="shared" si="0"/>
        <v>0.03</v>
      </c>
      <c r="BE9" s="281">
        <f t="shared" si="0"/>
        <v>0.19</v>
      </c>
      <c r="BF9" s="281">
        <f t="shared" si="0"/>
        <v>0.09</v>
      </c>
      <c r="BG9" s="281">
        <f t="shared" si="0"/>
        <v>0.01</v>
      </c>
      <c r="BH9" s="281">
        <f t="shared" si="0"/>
        <v>590</v>
      </c>
      <c r="BI9" s="281">
        <f t="shared" si="0"/>
        <v>0.1</v>
      </c>
      <c r="BJ9" s="281">
        <f t="shared" si="0"/>
        <v>0.03</v>
      </c>
      <c r="BK9" s="281">
        <f t="shared" si="0"/>
        <v>0.02</v>
      </c>
      <c r="BL9" s="281">
        <f t="shared" si="0"/>
        <v>0.02</v>
      </c>
      <c r="BM9" s="281">
        <f t="shared" si="0"/>
        <v>0.04</v>
      </c>
      <c r="BN9" s="281">
        <f t="shared" si="0"/>
        <v>0.01</v>
      </c>
      <c r="BO9" s="281">
        <f t="shared" si="0"/>
        <v>0.04</v>
      </c>
      <c r="BP9" s="281">
        <f t="shared" si="0"/>
        <v>0.02</v>
      </c>
      <c r="BQ9" s="281">
        <f t="shared" si="0"/>
        <v>0.03</v>
      </c>
      <c r="BR9" s="281">
        <f t="shared" si="0"/>
        <v>0.01</v>
      </c>
      <c r="BS9" s="281">
        <f t="shared" si="0"/>
        <v>0.05</v>
      </c>
      <c r="BT9" s="281">
        <f t="shared" si="0"/>
        <v>0.01</v>
      </c>
      <c r="BU9" s="281">
        <f t="shared" si="0"/>
        <v>0.03</v>
      </c>
      <c r="BV9" s="281">
        <f t="shared" si="0"/>
        <v>0.01</v>
      </c>
      <c r="BW9" s="281">
        <f t="shared" si="0"/>
        <v>0.01</v>
      </c>
      <c r="BX9" s="281">
        <f t="shared" si="0"/>
        <v>0.05</v>
      </c>
      <c r="BY9" s="281">
        <f t="shared" si="0"/>
        <v>0.08</v>
      </c>
      <c r="CA9" s="280"/>
      <c r="CC9" s="282">
        <f t="shared" si="1"/>
        <v>0.1</v>
      </c>
      <c r="CD9" s="282">
        <f t="shared" si="2"/>
        <v>0.06</v>
      </c>
      <c r="CE9" s="282">
        <f t="shared" si="3"/>
        <v>0.04</v>
      </c>
      <c r="CF9" s="282">
        <f t="shared" si="4"/>
        <v>0.02</v>
      </c>
      <c r="CG9" s="282" t="str">
        <f t="shared" si="5"/>
        <v/>
      </c>
      <c r="CH9" s="282" t="str">
        <f t="shared" si="6"/>
        <v/>
      </c>
      <c r="CI9" s="282" t="str">
        <f t="shared" si="7"/>
        <v/>
      </c>
      <c r="CJ9" s="282" t="str">
        <f t="shared" si="8"/>
        <v/>
      </c>
      <c r="CK9" s="282">
        <f t="shared" si="9"/>
        <v>0.02</v>
      </c>
      <c r="CL9" s="282">
        <f t="shared" si="10"/>
        <v>0.2</v>
      </c>
      <c r="CM9" s="282">
        <f t="shared" si="11"/>
        <v>0.03</v>
      </c>
      <c r="CN9" s="282" t="str">
        <f t="shared" si="12"/>
        <v/>
      </c>
      <c r="CO9" s="282" t="str">
        <f t="shared" si="13"/>
        <v/>
      </c>
      <c r="CP9" s="282">
        <f t="shared" si="14"/>
        <v>0.01</v>
      </c>
      <c r="CQ9" s="282" t="str">
        <f t="shared" si="15"/>
        <v/>
      </c>
      <c r="CR9" s="282">
        <f t="shared" si="16"/>
        <v>0.1</v>
      </c>
      <c r="CS9" s="282" t="str">
        <f t="shared" si="17"/>
        <v/>
      </c>
      <c r="CT9" s="282">
        <f t="shared" si="18"/>
        <v>0.02</v>
      </c>
      <c r="CU9" s="282" t="str">
        <f t="shared" si="19"/>
        <v/>
      </c>
      <c r="CV9" s="282">
        <f t="shared" si="20"/>
        <v>0.04</v>
      </c>
      <c r="CW9" s="282">
        <f t="shared" si="21"/>
        <v>0.01</v>
      </c>
      <c r="CX9" s="282">
        <f t="shared" si="22"/>
        <v>0.04</v>
      </c>
      <c r="CY9" s="282">
        <f t="shared" si="23"/>
        <v>0.02</v>
      </c>
      <c r="CZ9" s="282">
        <f t="shared" si="24"/>
        <v>0.03</v>
      </c>
      <c r="DA9" s="282">
        <f t="shared" si="25"/>
        <v>0.01</v>
      </c>
      <c r="DB9" s="282">
        <f t="shared" si="26"/>
        <v>0.05</v>
      </c>
      <c r="DC9" s="282">
        <f t="shared" si="27"/>
        <v>0.01</v>
      </c>
      <c r="DD9" s="282" t="str">
        <f t="shared" si="28"/>
        <v/>
      </c>
      <c r="DE9" s="282">
        <f t="shared" si="29"/>
        <v>0.01</v>
      </c>
      <c r="DF9" s="282">
        <f t="shared" si="30"/>
        <v>0.01</v>
      </c>
      <c r="DG9" s="282">
        <f t="shared" si="31"/>
        <v>0.05</v>
      </c>
      <c r="DH9" s="282">
        <f t="shared" si="32"/>
        <v>0.08</v>
      </c>
    </row>
    <row r="10" spans="2:112" s="39" customFormat="1" ht="15" customHeight="1">
      <c r="B10" s="40" t="s">
        <v>65</v>
      </c>
      <c r="C10" s="2"/>
      <c r="D10" s="2"/>
      <c r="E10" s="2"/>
      <c r="F10" s="2"/>
      <c r="G10" s="2"/>
      <c r="H10" s="2"/>
      <c r="I10" s="74"/>
      <c r="J10" s="75" t="s">
        <v>73</v>
      </c>
      <c r="K10" s="76" t="s">
        <v>71</v>
      </c>
      <c r="L10" s="77" t="s">
        <v>71</v>
      </c>
      <c r="M10" s="78" t="s">
        <v>49</v>
      </c>
      <c r="N10" s="76" t="s">
        <v>49</v>
      </c>
      <c r="O10" s="76" t="s">
        <v>70</v>
      </c>
      <c r="P10" s="76" t="s">
        <v>66</v>
      </c>
      <c r="Q10" s="76" t="s">
        <v>74</v>
      </c>
      <c r="R10" s="79" t="s">
        <v>71</v>
      </c>
      <c r="S10" s="76" t="s">
        <v>66</v>
      </c>
      <c r="T10" s="80">
        <v>0.04</v>
      </c>
      <c r="U10" s="77" t="s">
        <v>69</v>
      </c>
      <c r="V10" s="77" t="s">
        <v>68</v>
      </c>
      <c r="W10" s="77" t="s">
        <v>49</v>
      </c>
      <c r="X10" s="81">
        <v>60</v>
      </c>
      <c r="Y10" s="76" t="s">
        <v>67</v>
      </c>
      <c r="Z10" s="77" t="s">
        <v>49</v>
      </c>
      <c r="AA10" s="77" t="s">
        <v>49</v>
      </c>
      <c r="AB10" s="77" t="s">
        <v>47</v>
      </c>
      <c r="AC10" s="77" t="s">
        <v>49</v>
      </c>
      <c r="AD10" s="77" t="s">
        <v>49</v>
      </c>
      <c r="AE10" s="77" t="s">
        <v>47</v>
      </c>
      <c r="AF10" s="77" t="s">
        <v>69</v>
      </c>
      <c r="AG10" s="77" t="s">
        <v>68</v>
      </c>
      <c r="AH10" s="77">
        <v>0.04</v>
      </c>
      <c r="AI10" s="77" t="s">
        <v>68</v>
      </c>
      <c r="AJ10" s="77" t="s">
        <v>49</v>
      </c>
      <c r="AK10" s="77" t="s">
        <v>49</v>
      </c>
      <c r="AL10" s="80" t="s">
        <v>69</v>
      </c>
      <c r="AM10" s="80" t="s">
        <v>69</v>
      </c>
      <c r="AN10" s="77" t="s">
        <v>75</v>
      </c>
      <c r="AO10" s="82" t="s">
        <v>49</v>
      </c>
      <c r="AP10" s="83">
        <v>44162</v>
      </c>
      <c r="AQ10" s="41"/>
      <c r="AR10" s="1"/>
      <c r="AT10" s="281">
        <f t="shared" si="33"/>
        <v>7.0000000000000007E-2</v>
      </c>
      <c r="AU10" s="281">
        <f t="shared" si="0"/>
        <v>0.05</v>
      </c>
      <c r="AV10" s="281">
        <f t="shared" si="0"/>
        <v>0.05</v>
      </c>
      <c r="AW10" s="281">
        <f t="shared" si="0"/>
        <v>0.01</v>
      </c>
      <c r="AX10" s="281">
        <f t="shared" si="0"/>
        <v>0.01</v>
      </c>
      <c r="AY10" s="281">
        <f t="shared" si="0"/>
        <v>0.2</v>
      </c>
      <c r="AZ10" s="281">
        <f t="shared" si="0"/>
        <v>0.1</v>
      </c>
      <c r="BA10" s="281">
        <f t="shared" si="0"/>
        <v>0.6</v>
      </c>
      <c r="BB10" s="281">
        <f t="shared" si="0"/>
        <v>0.05</v>
      </c>
      <c r="BC10" s="281">
        <f t="shared" si="0"/>
        <v>0.1</v>
      </c>
      <c r="BD10" s="281">
        <f t="shared" si="0"/>
        <v>0.04</v>
      </c>
      <c r="BE10" s="281">
        <f t="shared" si="0"/>
        <v>0.02</v>
      </c>
      <c r="BF10" s="281">
        <f t="shared" si="0"/>
        <v>0.04</v>
      </c>
      <c r="BG10" s="281">
        <f t="shared" si="0"/>
        <v>0.01</v>
      </c>
      <c r="BH10" s="281">
        <f t="shared" si="0"/>
        <v>60</v>
      </c>
      <c r="BI10" s="281">
        <f t="shared" si="0"/>
        <v>0.06</v>
      </c>
      <c r="BJ10" s="281">
        <f t="shared" si="0"/>
        <v>0.01</v>
      </c>
      <c r="BK10" s="281">
        <f t="shared" si="0"/>
        <v>0.01</v>
      </c>
      <c r="BL10" s="281">
        <f t="shared" si="0"/>
        <v>0.03</v>
      </c>
      <c r="BM10" s="281">
        <f t="shared" si="0"/>
        <v>0.01</v>
      </c>
      <c r="BN10" s="281">
        <f t="shared" si="0"/>
        <v>0.01</v>
      </c>
      <c r="BO10" s="281">
        <f t="shared" si="0"/>
        <v>0.03</v>
      </c>
      <c r="BP10" s="281">
        <f t="shared" si="0"/>
        <v>0.02</v>
      </c>
      <c r="BQ10" s="281">
        <f t="shared" si="0"/>
        <v>0.04</v>
      </c>
      <c r="BR10" s="281">
        <f t="shared" si="0"/>
        <v>0.04</v>
      </c>
      <c r="BS10" s="281">
        <f t="shared" si="0"/>
        <v>0.04</v>
      </c>
      <c r="BT10" s="281">
        <f t="shared" si="0"/>
        <v>0.01</v>
      </c>
      <c r="BU10" s="281">
        <f t="shared" si="0"/>
        <v>0.01</v>
      </c>
      <c r="BV10" s="281">
        <f t="shared" si="0"/>
        <v>0.02</v>
      </c>
      <c r="BW10" s="281">
        <f t="shared" si="0"/>
        <v>0.02</v>
      </c>
      <c r="BX10" s="281">
        <f t="shared" si="0"/>
        <v>0.12</v>
      </c>
      <c r="BY10" s="281">
        <f t="shared" si="0"/>
        <v>0.01</v>
      </c>
      <c r="CA10" s="280"/>
      <c r="CC10" s="282">
        <f t="shared" si="1"/>
        <v>7.0000000000000007E-2</v>
      </c>
      <c r="CD10" s="282">
        <f t="shared" si="2"/>
        <v>0.05</v>
      </c>
      <c r="CE10" s="282">
        <f t="shared" si="3"/>
        <v>0.05</v>
      </c>
      <c r="CF10" s="282">
        <f t="shared" si="4"/>
        <v>0.01</v>
      </c>
      <c r="CG10" s="282">
        <f t="shared" si="5"/>
        <v>0.01</v>
      </c>
      <c r="CH10" s="282">
        <f t="shared" si="6"/>
        <v>0.2</v>
      </c>
      <c r="CI10" s="282">
        <f t="shared" si="7"/>
        <v>0.1</v>
      </c>
      <c r="CJ10" s="282">
        <f t="shared" si="8"/>
        <v>0.6</v>
      </c>
      <c r="CK10" s="282">
        <f t="shared" si="9"/>
        <v>0.05</v>
      </c>
      <c r="CL10" s="282">
        <f t="shared" si="10"/>
        <v>0.1</v>
      </c>
      <c r="CM10" s="282" t="str">
        <f t="shared" si="11"/>
        <v/>
      </c>
      <c r="CN10" s="282">
        <f t="shared" si="12"/>
        <v>0.02</v>
      </c>
      <c r="CO10" s="282">
        <f t="shared" si="13"/>
        <v>0.04</v>
      </c>
      <c r="CP10" s="282">
        <f t="shared" si="14"/>
        <v>0.01</v>
      </c>
      <c r="CQ10" s="282" t="str">
        <f t="shared" si="15"/>
        <v/>
      </c>
      <c r="CR10" s="282">
        <f t="shared" si="16"/>
        <v>0.06</v>
      </c>
      <c r="CS10" s="282">
        <f t="shared" si="17"/>
        <v>0.01</v>
      </c>
      <c r="CT10" s="282">
        <f t="shared" si="18"/>
        <v>0.01</v>
      </c>
      <c r="CU10" s="282">
        <f t="shared" si="19"/>
        <v>0.03</v>
      </c>
      <c r="CV10" s="282">
        <f t="shared" si="20"/>
        <v>0.01</v>
      </c>
      <c r="CW10" s="282">
        <f t="shared" si="21"/>
        <v>0.01</v>
      </c>
      <c r="CX10" s="282">
        <f t="shared" si="22"/>
        <v>0.03</v>
      </c>
      <c r="CY10" s="282">
        <f t="shared" si="23"/>
        <v>0.02</v>
      </c>
      <c r="CZ10" s="282">
        <f t="shared" si="24"/>
        <v>0.04</v>
      </c>
      <c r="DA10" s="282" t="str">
        <f t="shared" si="25"/>
        <v/>
      </c>
      <c r="DB10" s="282">
        <f t="shared" si="26"/>
        <v>0.04</v>
      </c>
      <c r="DC10" s="282">
        <f t="shared" si="27"/>
        <v>0.01</v>
      </c>
      <c r="DD10" s="282">
        <f t="shared" si="28"/>
        <v>0.01</v>
      </c>
      <c r="DE10" s="282">
        <f t="shared" si="29"/>
        <v>0.02</v>
      </c>
      <c r="DF10" s="282">
        <f t="shared" si="30"/>
        <v>0.02</v>
      </c>
      <c r="DG10" s="282">
        <f t="shared" si="31"/>
        <v>0.12</v>
      </c>
      <c r="DH10" s="282">
        <f t="shared" si="32"/>
        <v>0.01</v>
      </c>
    </row>
    <row r="11" spans="2:112" s="1" customFormat="1" ht="15" customHeight="1">
      <c r="B11" s="40" t="s">
        <v>65</v>
      </c>
      <c r="C11" s="2"/>
      <c r="D11" s="2"/>
      <c r="E11" s="2"/>
      <c r="F11" s="2"/>
      <c r="G11" s="2"/>
      <c r="H11" s="2"/>
      <c r="I11" s="74"/>
      <c r="J11" s="75">
        <v>3.9782518691007605</v>
      </c>
      <c r="K11" s="76" t="s">
        <v>67</v>
      </c>
      <c r="L11" s="77" t="s">
        <v>76</v>
      </c>
      <c r="M11" s="78" t="s">
        <v>49</v>
      </c>
      <c r="N11" s="76">
        <v>0.24557630746174472</v>
      </c>
      <c r="O11" s="76">
        <v>4.0002194074362407</v>
      </c>
      <c r="P11" s="76">
        <v>0.83414304252559801</v>
      </c>
      <c r="Q11" s="76">
        <v>2.1037756189143724</v>
      </c>
      <c r="R11" s="79" t="s">
        <v>69</v>
      </c>
      <c r="S11" s="76">
        <v>3.8364118378007968</v>
      </c>
      <c r="T11" s="80">
        <v>5.8953131078192562E-2</v>
      </c>
      <c r="U11" s="77">
        <v>1.9256395097701801E-2</v>
      </c>
      <c r="V11" s="77">
        <v>0.16564681396123382</v>
      </c>
      <c r="W11" s="77" t="s">
        <v>69</v>
      </c>
      <c r="X11" s="81">
        <v>150.34988383784136</v>
      </c>
      <c r="Y11" s="76" t="s">
        <v>71</v>
      </c>
      <c r="Z11" s="77">
        <v>3.2032230956681708E-2</v>
      </c>
      <c r="AA11" s="77" t="s">
        <v>49</v>
      </c>
      <c r="AB11" s="77" t="s">
        <v>68</v>
      </c>
      <c r="AC11" s="77" t="s">
        <v>69</v>
      </c>
      <c r="AD11" s="77">
        <v>4.7897663060401122E-2</v>
      </c>
      <c r="AE11" s="77" t="s">
        <v>71</v>
      </c>
      <c r="AF11" s="77">
        <v>6.5168498982870082E-2</v>
      </c>
      <c r="AG11" s="77">
        <v>2.5327451260062507E-2</v>
      </c>
      <c r="AH11" s="77" t="s">
        <v>68</v>
      </c>
      <c r="AI11" s="77" t="s">
        <v>49</v>
      </c>
      <c r="AJ11" s="77">
        <v>1.7525069484620803E-2</v>
      </c>
      <c r="AK11" s="77" t="s">
        <v>69</v>
      </c>
      <c r="AL11" s="80" t="s">
        <v>49</v>
      </c>
      <c r="AM11" s="80" t="s">
        <v>49</v>
      </c>
      <c r="AN11" s="77" t="s">
        <v>72</v>
      </c>
      <c r="AO11" s="82" t="s">
        <v>73</v>
      </c>
      <c r="AP11" s="83">
        <v>44043</v>
      </c>
      <c r="AQ11" s="41"/>
      <c r="AT11" s="281">
        <f t="shared" si="33"/>
        <v>3.9782518691007605</v>
      </c>
      <c r="AU11" s="281">
        <f t="shared" si="0"/>
        <v>0.06</v>
      </c>
      <c r="AV11" s="281">
        <f t="shared" si="0"/>
        <v>0.09</v>
      </c>
      <c r="AW11" s="281">
        <f t="shared" si="0"/>
        <v>0.01</v>
      </c>
      <c r="AX11" s="281">
        <f t="shared" si="0"/>
        <v>0.24557630746174472</v>
      </c>
      <c r="AY11" s="281">
        <f t="shared" si="0"/>
        <v>4.0002194074362407</v>
      </c>
      <c r="AZ11" s="281">
        <f t="shared" si="0"/>
        <v>0.83414304252559801</v>
      </c>
      <c r="BA11" s="281">
        <f t="shared" si="0"/>
        <v>2.1037756189143724</v>
      </c>
      <c r="BB11" s="281">
        <f t="shared" si="0"/>
        <v>0.02</v>
      </c>
      <c r="BC11" s="281">
        <f t="shared" si="0"/>
        <v>3.8364118378007968</v>
      </c>
      <c r="BD11" s="281">
        <f t="shared" si="0"/>
        <v>5.8953131078192562E-2</v>
      </c>
      <c r="BE11" s="281">
        <f t="shared" si="0"/>
        <v>1.9256395097701801E-2</v>
      </c>
      <c r="BF11" s="281">
        <f t="shared" si="0"/>
        <v>0.16564681396123382</v>
      </c>
      <c r="BG11" s="281">
        <f t="shared" si="0"/>
        <v>0.02</v>
      </c>
      <c r="BH11" s="281">
        <f t="shared" si="0"/>
        <v>150.34988383784136</v>
      </c>
      <c r="BI11" s="281">
        <f t="shared" si="0"/>
        <v>0.05</v>
      </c>
      <c r="BJ11" s="281">
        <f t="shared" si="0"/>
        <v>3.2032230956681708E-2</v>
      </c>
      <c r="BK11" s="281">
        <f t="shared" si="0"/>
        <v>0.01</v>
      </c>
      <c r="BL11" s="281">
        <f t="shared" si="0"/>
        <v>0.04</v>
      </c>
      <c r="BM11" s="281">
        <f t="shared" si="0"/>
        <v>0.02</v>
      </c>
      <c r="BN11" s="281">
        <f t="shared" si="0"/>
        <v>4.7897663060401122E-2</v>
      </c>
      <c r="BO11" s="281">
        <f t="shared" si="0"/>
        <v>0.05</v>
      </c>
      <c r="BP11" s="281">
        <f t="shared" si="0"/>
        <v>6.5168498982870082E-2</v>
      </c>
      <c r="BQ11" s="281">
        <f t="shared" si="0"/>
        <v>2.5327451260062507E-2</v>
      </c>
      <c r="BR11" s="281">
        <f t="shared" si="0"/>
        <v>0.04</v>
      </c>
      <c r="BS11" s="281">
        <f t="shared" si="0"/>
        <v>0.01</v>
      </c>
      <c r="BT11" s="281">
        <f t="shared" si="0"/>
        <v>1.7525069484620803E-2</v>
      </c>
      <c r="BU11" s="281">
        <f t="shared" si="0"/>
        <v>0.02</v>
      </c>
      <c r="BV11" s="281">
        <f t="shared" si="0"/>
        <v>0.01</v>
      </c>
      <c r="BW11" s="281">
        <f t="shared" si="0"/>
        <v>0.01</v>
      </c>
      <c r="BX11" s="281">
        <f t="shared" si="0"/>
        <v>0.08</v>
      </c>
      <c r="BY11" s="281">
        <f t="shared" si="0"/>
        <v>7.0000000000000007E-2</v>
      </c>
      <c r="CA11" s="280"/>
      <c r="CC11" s="282" t="str">
        <f t="shared" si="1"/>
        <v/>
      </c>
      <c r="CD11" s="282">
        <f t="shared" si="2"/>
        <v>0.06</v>
      </c>
      <c r="CE11" s="282">
        <f t="shared" si="3"/>
        <v>0.09</v>
      </c>
      <c r="CF11" s="282">
        <f t="shared" si="4"/>
        <v>0.01</v>
      </c>
      <c r="CG11" s="282" t="str">
        <f t="shared" si="5"/>
        <v/>
      </c>
      <c r="CH11" s="282" t="str">
        <f t="shared" si="6"/>
        <v/>
      </c>
      <c r="CI11" s="282" t="str">
        <f t="shared" si="7"/>
        <v/>
      </c>
      <c r="CJ11" s="282" t="str">
        <f t="shared" si="8"/>
        <v/>
      </c>
      <c r="CK11" s="282">
        <f t="shared" si="9"/>
        <v>0.02</v>
      </c>
      <c r="CL11" s="282" t="str">
        <f t="shared" si="10"/>
        <v/>
      </c>
      <c r="CM11" s="282" t="str">
        <f t="shared" si="11"/>
        <v/>
      </c>
      <c r="CN11" s="282" t="str">
        <f t="shared" si="12"/>
        <v/>
      </c>
      <c r="CO11" s="282" t="str">
        <f t="shared" si="13"/>
        <v/>
      </c>
      <c r="CP11" s="282">
        <f t="shared" si="14"/>
        <v>0.02</v>
      </c>
      <c r="CQ11" s="282" t="str">
        <f t="shared" si="15"/>
        <v/>
      </c>
      <c r="CR11" s="282">
        <f t="shared" si="16"/>
        <v>0.05</v>
      </c>
      <c r="CS11" s="282" t="str">
        <f t="shared" si="17"/>
        <v/>
      </c>
      <c r="CT11" s="282">
        <f t="shared" si="18"/>
        <v>0.01</v>
      </c>
      <c r="CU11" s="282">
        <f t="shared" si="19"/>
        <v>0.04</v>
      </c>
      <c r="CV11" s="282">
        <f t="shared" si="20"/>
        <v>0.02</v>
      </c>
      <c r="CW11" s="282" t="str">
        <f t="shared" si="21"/>
        <v/>
      </c>
      <c r="CX11" s="282">
        <f t="shared" si="22"/>
        <v>0.05</v>
      </c>
      <c r="CY11" s="282" t="str">
        <f t="shared" si="23"/>
        <v/>
      </c>
      <c r="CZ11" s="282" t="str">
        <f t="shared" si="24"/>
        <v/>
      </c>
      <c r="DA11" s="282">
        <f t="shared" si="25"/>
        <v>0.04</v>
      </c>
      <c r="DB11" s="282">
        <f t="shared" si="26"/>
        <v>0.01</v>
      </c>
      <c r="DC11" s="282" t="str">
        <f t="shared" si="27"/>
        <v/>
      </c>
      <c r="DD11" s="282">
        <f t="shared" si="28"/>
        <v>0.02</v>
      </c>
      <c r="DE11" s="282">
        <f t="shared" si="29"/>
        <v>0.01</v>
      </c>
      <c r="DF11" s="282">
        <f t="shared" si="30"/>
        <v>0.01</v>
      </c>
      <c r="DG11" s="282">
        <f t="shared" si="31"/>
        <v>0.08</v>
      </c>
      <c r="DH11" s="282">
        <f t="shared" si="32"/>
        <v>7.0000000000000007E-2</v>
      </c>
    </row>
    <row r="12" spans="2:112" s="1" customFormat="1" ht="15" customHeight="1">
      <c r="B12" s="40" t="s">
        <v>65</v>
      </c>
      <c r="C12" s="2"/>
      <c r="D12" s="2"/>
      <c r="E12" s="2"/>
      <c r="F12" s="2"/>
      <c r="G12" s="2"/>
      <c r="H12" s="2"/>
      <c r="I12" s="74"/>
      <c r="J12" s="75" t="s">
        <v>69</v>
      </c>
      <c r="K12" s="76" t="s">
        <v>69</v>
      </c>
      <c r="L12" s="77" t="s">
        <v>68</v>
      </c>
      <c r="M12" s="78" t="s">
        <v>68</v>
      </c>
      <c r="N12" s="77">
        <v>4.7251486727530753E-2</v>
      </c>
      <c r="O12" s="76" t="s">
        <v>71</v>
      </c>
      <c r="P12" s="76" t="s">
        <v>77</v>
      </c>
      <c r="Q12" s="76">
        <v>1.3160177095050352</v>
      </c>
      <c r="R12" s="79" t="s">
        <v>49</v>
      </c>
      <c r="S12" s="76" t="s">
        <v>66</v>
      </c>
      <c r="T12" s="79" t="s">
        <v>72</v>
      </c>
      <c r="U12" s="77" t="s">
        <v>69</v>
      </c>
      <c r="V12" s="76" t="s">
        <v>49</v>
      </c>
      <c r="W12" s="77" t="s">
        <v>49</v>
      </c>
      <c r="X12" s="81">
        <v>95.433145864379597</v>
      </c>
      <c r="Y12" s="76">
        <v>0.24423380514035684</v>
      </c>
      <c r="Z12" s="77">
        <v>2.2808871269646307E-2</v>
      </c>
      <c r="AA12" s="77" t="s">
        <v>49</v>
      </c>
      <c r="AB12" s="77" t="s">
        <v>71</v>
      </c>
      <c r="AC12" s="77" t="s">
        <v>68</v>
      </c>
      <c r="AD12" s="77" t="s">
        <v>49</v>
      </c>
      <c r="AE12" s="77" t="s">
        <v>67</v>
      </c>
      <c r="AF12" s="77" t="s">
        <v>49</v>
      </c>
      <c r="AG12" s="77" t="s">
        <v>71</v>
      </c>
      <c r="AH12" s="77" t="s">
        <v>47</v>
      </c>
      <c r="AI12" s="77" t="s">
        <v>49</v>
      </c>
      <c r="AJ12" s="77" t="s">
        <v>47</v>
      </c>
      <c r="AK12" s="77" t="s">
        <v>49</v>
      </c>
      <c r="AL12" s="80" t="s">
        <v>49</v>
      </c>
      <c r="AM12" s="80" t="s">
        <v>49</v>
      </c>
      <c r="AN12" s="77" t="s">
        <v>69</v>
      </c>
      <c r="AO12" s="82" t="s">
        <v>68</v>
      </c>
      <c r="AP12" s="83">
        <v>43887</v>
      </c>
      <c r="AQ12" s="41"/>
      <c r="AT12" s="281">
        <f t="shared" si="33"/>
        <v>0.02</v>
      </c>
      <c r="AU12" s="281">
        <f t="shared" si="0"/>
        <v>0.02</v>
      </c>
      <c r="AV12" s="281">
        <f t="shared" si="0"/>
        <v>0.04</v>
      </c>
      <c r="AW12" s="281">
        <f t="shared" si="0"/>
        <v>0.04</v>
      </c>
      <c r="AX12" s="281">
        <f t="shared" si="0"/>
        <v>4.7251486727530753E-2</v>
      </c>
      <c r="AY12" s="281">
        <f t="shared" si="0"/>
        <v>0.05</v>
      </c>
      <c r="AZ12" s="281">
        <f t="shared" si="0"/>
        <v>0.14000000000000001</v>
      </c>
      <c r="BA12" s="281">
        <f t="shared" si="0"/>
        <v>1.3160177095050352</v>
      </c>
      <c r="BB12" s="281">
        <f t="shared" si="0"/>
        <v>0.01</v>
      </c>
      <c r="BC12" s="281">
        <f t="shared" si="0"/>
        <v>0.1</v>
      </c>
      <c r="BD12" s="281">
        <f t="shared" si="0"/>
        <v>0.08</v>
      </c>
      <c r="BE12" s="281">
        <f t="shared" si="0"/>
        <v>0.02</v>
      </c>
      <c r="BF12" s="281">
        <f t="shared" si="0"/>
        <v>0.01</v>
      </c>
      <c r="BG12" s="281">
        <f t="shared" si="0"/>
        <v>0.01</v>
      </c>
      <c r="BH12" s="281">
        <f t="shared" si="0"/>
        <v>95.433145864379597</v>
      </c>
      <c r="BI12" s="281">
        <f t="shared" si="0"/>
        <v>0.24423380514035684</v>
      </c>
      <c r="BJ12" s="281">
        <f t="shared" si="0"/>
        <v>2.2808871269646307E-2</v>
      </c>
      <c r="BK12" s="281">
        <f t="shared" si="0"/>
        <v>0.01</v>
      </c>
      <c r="BL12" s="281">
        <f t="shared" si="0"/>
        <v>0.05</v>
      </c>
      <c r="BM12" s="281">
        <f t="shared" si="0"/>
        <v>0.04</v>
      </c>
      <c r="BN12" s="281">
        <f t="shared" si="0"/>
        <v>0.01</v>
      </c>
      <c r="BO12" s="281">
        <f t="shared" si="0"/>
        <v>0.06</v>
      </c>
      <c r="BP12" s="281">
        <f t="shared" si="0"/>
        <v>0.01</v>
      </c>
      <c r="BQ12" s="281">
        <f t="shared" si="0"/>
        <v>0.05</v>
      </c>
      <c r="BR12" s="281">
        <f t="shared" si="0"/>
        <v>0.03</v>
      </c>
      <c r="BS12" s="281">
        <f t="shared" si="0"/>
        <v>0.01</v>
      </c>
      <c r="BT12" s="281">
        <f t="shared" si="0"/>
        <v>0.03</v>
      </c>
      <c r="BU12" s="281">
        <f t="shared" si="0"/>
        <v>0.01</v>
      </c>
      <c r="BV12" s="281">
        <f t="shared" si="0"/>
        <v>0.01</v>
      </c>
      <c r="BW12" s="281">
        <f t="shared" si="0"/>
        <v>0.01</v>
      </c>
      <c r="BX12" s="281">
        <f t="shared" si="0"/>
        <v>0.02</v>
      </c>
      <c r="BY12" s="281">
        <f t="shared" si="0"/>
        <v>0.04</v>
      </c>
      <c r="CA12" s="280"/>
      <c r="CC12" s="282">
        <f t="shared" si="1"/>
        <v>0.02</v>
      </c>
      <c r="CD12" s="282">
        <f t="shared" si="2"/>
        <v>0.02</v>
      </c>
      <c r="CE12" s="282">
        <f t="shared" si="3"/>
        <v>0.04</v>
      </c>
      <c r="CF12" s="282">
        <f t="shared" si="4"/>
        <v>0.04</v>
      </c>
      <c r="CG12" s="282" t="str">
        <f t="shared" si="5"/>
        <v/>
      </c>
      <c r="CH12" s="282">
        <f t="shared" si="6"/>
        <v>0.05</v>
      </c>
      <c r="CI12" s="282">
        <f t="shared" si="7"/>
        <v>0.14000000000000001</v>
      </c>
      <c r="CJ12" s="282" t="str">
        <f t="shared" si="8"/>
        <v/>
      </c>
      <c r="CK12" s="282">
        <f t="shared" si="9"/>
        <v>0.01</v>
      </c>
      <c r="CL12" s="282">
        <f t="shared" si="10"/>
        <v>0.1</v>
      </c>
      <c r="CM12" s="282">
        <f t="shared" si="11"/>
        <v>0.08</v>
      </c>
      <c r="CN12" s="282">
        <f t="shared" si="12"/>
        <v>0.02</v>
      </c>
      <c r="CO12" s="282">
        <f t="shared" si="13"/>
        <v>0.01</v>
      </c>
      <c r="CP12" s="282">
        <f t="shared" si="14"/>
        <v>0.01</v>
      </c>
      <c r="CQ12" s="282" t="str">
        <f t="shared" si="15"/>
        <v/>
      </c>
      <c r="CR12" s="282" t="str">
        <f t="shared" si="16"/>
        <v/>
      </c>
      <c r="CS12" s="282" t="str">
        <f t="shared" si="17"/>
        <v/>
      </c>
      <c r="CT12" s="282">
        <f t="shared" si="18"/>
        <v>0.01</v>
      </c>
      <c r="CU12" s="282">
        <f t="shared" si="19"/>
        <v>0.05</v>
      </c>
      <c r="CV12" s="282">
        <f t="shared" si="20"/>
        <v>0.04</v>
      </c>
      <c r="CW12" s="282">
        <f t="shared" si="21"/>
        <v>0.01</v>
      </c>
      <c r="CX12" s="282">
        <f t="shared" si="22"/>
        <v>0.06</v>
      </c>
      <c r="CY12" s="282">
        <f t="shared" si="23"/>
        <v>0.01</v>
      </c>
      <c r="CZ12" s="282">
        <f t="shared" si="24"/>
        <v>0.05</v>
      </c>
      <c r="DA12" s="282">
        <f t="shared" si="25"/>
        <v>0.03</v>
      </c>
      <c r="DB12" s="282">
        <f t="shared" si="26"/>
        <v>0.01</v>
      </c>
      <c r="DC12" s="282">
        <f t="shared" si="27"/>
        <v>0.03</v>
      </c>
      <c r="DD12" s="282">
        <f t="shared" si="28"/>
        <v>0.01</v>
      </c>
      <c r="DE12" s="282">
        <f t="shared" si="29"/>
        <v>0.01</v>
      </c>
      <c r="DF12" s="282">
        <f t="shared" si="30"/>
        <v>0.01</v>
      </c>
      <c r="DG12" s="282">
        <f t="shared" si="31"/>
        <v>0.02</v>
      </c>
      <c r="DH12" s="282">
        <f t="shared" si="32"/>
        <v>0.04</v>
      </c>
    </row>
    <row r="13" spans="2:112" s="1" customFormat="1" ht="15" customHeight="1">
      <c r="B13" s="40" t="s">
        <v>65</v>
      </c>
      <c r="C13" s="2"/>
      <c r="D13" s="2"/>
      <c r="E13" s="2"/>
      <c r="F13" s="2"/>
      <c r="G13" s="2"/>
      <c r="H13" s="2"/>
      <c r="I13" s="74"/>
      <c r="J13" s="75" t="s">
        <v>6</v>
      </c>
      <c r="K13" s="76">
        <v>0.20925450000000001</v>
      </c>
      <c r="L13" s="77" t="s">
        <v>72</v>
      </c>
      <c r="M13" s="78" t="s">
        <v>6</v>
      </c>
      <c r="N13" s="76">
        <v>0.92564009999999997</v>
      </c>
      <c r="O13" s="76">
        <v>1.1769810000000001</v>
      </c>
      <c r="P13" s="76">
        <v>0.2358044</v>
      </c>
      <c r="Q13" s="76" t="s">
        <v>38</v>
      </c>
      <c r="R13" s="79" t="s">
        <v>6</v>
      </c>
      <c r="S13" s="76">
        <v>1.8053079999999999</v>
      </c>
      <c r="T13" s="79" t="s">
        <v>6</v>
      </c>
      <c r="U13" s="77" t="s">
        <v>68</v>
      </c>
      <c r="V13" s="76">
        <v>0.58724149999999997</v>
      </c>
      <c r="W13" s="77" t="s">
        <v>47</v>
      </c>
      <c r="X13" s="81">
        <v>33.995480000000001</v>
      </c>
      <c r="Y13" s="76">
        <v>0.13253570000000001</v>
      </c>
      <c r="Z13" s="77">
        <v>7.3561100000000004E-2</v>
      </c>
      <c r="AA13" s="77" t="s">
        <v>49</v>
      </c>
      <c r="AB13" s="77" t="s">
        <v>69</v>
      </c>
      <c r="AC13" s="77" t="s">
        <v>49</v>
      </c>
      <c r="AD13" s="77" t="s">
        <v>68</v>
      </c>
      <c r="AE13" s="77" t="s">
        <v>49</v>
      </c>
      <c r="AF13" s="77" t="s">
        <v>69</v>
      </c>
      <c r="AG13" s="77" t="s">
        <v>69</v>
      </c>
      <c r="AH13" s="77" t="s">
        <v>69</v>
      </c>
      <c r="AI13" s="77" t="s">
        <v>49</v>
      </c>
      <c r="AJ13" s="77" t="s">
        <v>49</v>
      </c>
      <c r="AK13" s="77" t="s">
        <v>69</v>
      </c>
      <c r="AL13" s="80" t="s">
        <v>49</v>
      </c>
      <c r="AM13" s="80" t="s">
        <v>49</v>
      </c>
      <c r="AN13" s="77" t="s">
        <v>69</v>
      </c>
      <c r="AO13" s="82" t="s">
        <v>49</v>
      </c>
      <c r="AP13" s="83">
        <v>43810</v>
      </c>
      <c r="AQ13" s="41"/>
      <c r="AT13" s="281">
        <f t="shared" si="33"/>
        <v>0.1</v>
      </c>
      <c r="AU13" s="281">
        <f t="shared" si="0"/>
        <v>0.20925450000000001</v>
      </c>
      <c r="AV13" s="281">
        <f t="shared" si="0"/>
        <v>0.08</v>
      </c>
      <c r="AW13" s="281">
        <f t="shared" si="0"/>
        <v>0.1</v>
      </c>
      <c r="AX13" s="281">
        <f t="shared" si="0"/>
        <v>0.92564009999999997</v>
      </c>
      <c r="AY13" s="281">
        <f t="shared" si="0"/>
        <v>1.1769810000000001</v>
      </c>
      <c r="AZ13" s="281">
        <f t="shared" si="0"/>
        <v>0.2358044</v>
      </c>
      <c r="BA13" s="281">
        <f t="shared" si="0"/>
        <v>0.3</v>
      </c>
      <c r="BB13" s="281">
        <f t="shared" si="0"/>
        <v>0.1</v>
      </c>
      <c r="BC13" s="281">
        <f t="shared" si="0"/>
        <v>1.8053079999999999</v>
      </c>
      <c r="BD13" s="281">
        <f t="shared" si="0"/>
        <v>0.1</v>
      </c>
      <c r="BE13" s="281">
        <f t="shared" si="0"/>
        <v>0.04</v>
      </c>
      <c r="BF13" s="281">
        <f t="shared" si="0"/>
        <v>0.58724149999999997</v>
      </c>
      <c r="BG13" s="281">
        <f t="shared" si="0"/>
        <v>0.03</v>
      </c>
      <c r="BH13" s="281">
        <f t="shared" si="0"/>
        <v>33.995480000000001</v>
      </c>
      <c r="BI13" s="281">
        <f t="shared" si="0"/>
        <v>0.13253570000000001</v>
      </c>
      <c r="BJ13" s="281">
        <f t="shared" si="0"/>
        <v>7.3561100000000004E-2</v>
      </c>
      <c r="BK13" s="281">
        <f t="shared" si="0"/>
        <v>0.01</v>
      </c>
      <c r="BL13" s="281">
        <f t="shared" si="0"/>
        <v>0.02</v>
      </c>
      <c r="BM13" s="281">
        <f t="shared" si="0"/>
        <v>0.01</v>
      </c>
      <c r="BN13" s="281">
        <f t="shared" si="0"/>
        <v>0.04</v>
      </c>
      <c r="BO13" s="281">
        <f t="shared" si="0"/>
        <v>0.01</v>
      </c>
      <c r="BP13" s="281">
        <f t="shared" si="0"/>
        <v>0.02</v>
      </c>
      <c r="BQ13" s="281">
        <f t="shared" si="0"/>
        <v>0.02</v>
      </c>
      <c r="BR13" s="281">
        <f t="shared" si="0"/>
        <v>0.02</v>
      </c>
      <c r="BS13" s="281">
        <f t="shared" si="0"/>
        <v>0.01</v>
      </c>
      <c r="BT13" s="281">
        <f t="shared" si="0"/>
        <v>0.01</v>
      </c>
      <c r="BU13" s="281">
        <f t="shared" si="0"/>
        <v>0.02</v>
      </c>
      <c r="BV13" s="281">
        <f t="shared" si="0"/>
        <v>0.01</v>
      </c>
      <c r="BW13" s="281">
        <f t="shared" si="0"/>
        <v>0.01</v>
      </c>
      <c r="BX13" s="281">
        <f t="shared" si="0"/>
        <v>0.02</v>
      </c>
      <c r="BY13" s="281">
        <f t="shared" si="0"/>
        <v>0.01</v>
      </c>
      <c r="CA13" s="280"/>
      <c r="CC13" s="282">
        <f t="shared" si="1"/>
        <v>0.1</v>
      </c>
      <c r="CD13" s="282" t="str">
        <f t="shared" si="2"/>
        <v/>
      </c>
      <c r="CE13" s="282">
        <f t="shared" si="3"/>
        <v>0.08</v>
      </c>
      <c r="CF13" s="282">
        <f t="shared" si="4"/>
        <v>0.1</v>
      </c>
      <c r="CG13" s="282" t="str">
        <f t="shared" si="5"/>
        <v/>
      </c>
      <c r="CH13" s="282" t="str">
        <f t="shared" si="6"/>
        <v/>
      </c>
      <c r="CI13" s="282" t="str">
        <f t="shared" si="7"/>
        <v/>
      </c>
      <c r="CJ13" s="282">
        <f t="shared" si="8"/>
        <v>0.3</v>
      </c>
      <c r="CK13" s="282">
        <f t="shared" si="9"/>
        <v>0.1</v>
      </c>
      <c r="CL13" s="282" t="str">
        <f t="shared" si="10"/>
        <v/>
      </c>
      <c r="CM13" s="282">
        <f t="shared" si="11"/>
        <v>0.1</v>
      </c>
      <c r="CN13" s="282">
        <f t="shared" si="12"/>
        <v>0.04</v>
      </c>
      <c r="CO13" s="282" t="str">
        <f t="shared" si="13"/>
        <v/>
      </c>
      <c r="CP13" s="282">
        <f t="shared" si="14"/>
        <v>0.03</v>
      </c>
      <c r="CQ13" s="282" t="str">
        <f t="shared" si="15"/>
        <v/>
      </c>
      <c r="CR13" s="282" t="str">
        <f t="shared" si="16"/>
        <v/>
      </c>
      <c r="CS13" s="282" t="str">
        <f t="shared" si="17"/>
        <v/>
      </c>
      <c r="CT13" s="282">
        <f t="shared" si="18"/>
        <v>0.01</v>
      </c>
      <c r="CU13" s="282">
        <f t="shared" si="19"/>
        <v>0.02</v>
      </c>
      <c r="CV13" s="282">
        <f t="shared" si="20"/>
        <v>0.01</v>
      </c>
      <c r="CW13" s="282">
        <f t="shared" si="21"/>
        <v>0.04</v>
      </c>
      <c r="CX13" s="282">
        <f t="shared" si="22"/>
        <v>0.01</v>
      </c>
      <c r="CY13" s="282">
        <f t="shared" si="23"/>
        <v>0.02</v>
      </c>
      <c r="CZ13" s="282">
        <f t="shared" si="24"/>
        <v>0.02</v>
      </c>
      <c r="DA13" s="282">
        <f t="shared" si="25"/>
        <v>0.02</v>
      </c>
      <c r="DB13" s="282">
        <f t="shared" si="26"/>
        <v>0.01</v>
      </c>
      <c r="DC13" s="282">
        <f t="shared" si="27"/>
        <v>0.01</v>
      </c>
      <c r="DD13" s="282">
        <f t="shared" si="28"/>
        <v>0.02</v>
      </c>
      <c r="DE13" s="282">
        <f t="shared" si="29"/>
        <v>0.01</v>
      </c>
      <c r="DF13" s="282">
        <f t="shared" si="30"/>
        <v>0.01</v>
      </c>
      <c r="DG13" s="282">
        <f t="shared" si="31"/>
        <v>0.02</v>
      </c>
      <c r="DH13" s="282">
        <f t="shared" si="32"/>
        <v>0.01</v>
      </c>
    </row>
    <row r="14" spans="2:112" s="1" customFormat="1" ht="15" customHeight="1">
      <c r="B14" s="40" t="s">
        <v>65</v>
      </c>
      <c r="C14" s="2"/>
      <c r="D14" s="2"/>
      <c r="E14" s="2"/>
      <c r="F14" s="2"/>
      <c r="G14" s="2"/>
      <c r="H14" s="2"/>
      <c r="I14" s="74"/>
      <c r="J14" s="75" t="s">
        <v>6</v>
      </c>
      <c r="K14" s="79" t="s">
        <v>6</v>
      </c>
      <c r="L14" s="80" t="s">
        <v>69</v>
      </c>
      <c r="M14" s="80" t="s">
        <v>69</v>
      </c>
      <c r="N14" s="79">
        <v>0.14101730000000001</v>
      </c>
      <c r="O14" s="85">
        <v>128.6258</v>
      </c>
      <c r="P14" s="79">
        <v>0.70074309999999995</v>
      </c>
      <c r="Q14" s="79" t="s">
        <v>70</v>
      </c>
      <c r="R14" s="79" t="s">
        <v>6</v>
      </c>
      <c r="S14" s="79" t="s">
        <v>6</v>
      </c>
      <c r="T14" s="79" t="s">
        <v>6</v>
      </c>
      <c r="U14" s="80" t="s">
        <v>49</v>
      </c>
      <c r="V14" s="79" t="s">
        <v>68</v>
      </c>
      <c r="W14" s="80" t="s">
        <v>69</v>
      </c>
      <c r="X14" s="85">
        <v>20.296700000000001</v>
      </c>
      <c r="Y14" s="79">
        <v>0.1626764</v>
      </c>
      <c r="Z14" s="80">
        <v>1.1270779999999999E-2</v>
      </c>
      <c r="AA14" s="80" t="s">
        <v>49</v>
      </c>
      <c r="AB14" s="80" t="s">
        <v>49</v>
      </c>
      <c r="AC14" s="80" t="s">
        <v>49</v>
      </c>
      <c r="AD14" s="80" t="s">
        <v>49</v>
      </c>
      <c r="AE14" s="80" t="s">
        <v>49</v>
      </c>
      <c r="AF14" s="80" t="s">
        <v>49</v>
      </c>
      <c r="AG14" s="80" t="s">
        <v>69</v>
      </c>
      <c r="AH14" s="80" t="s">
        <v>69</v>
      </c>
      <c r="AI14" s="80" t="s">
        <v>49</v>
      </c>
      <c r="AJ14" s="80" t="s">
        <v>49</v>
      </c>
      <c r="AK14" s="80" t="s">
        <v>49</v>
      </c>
      <c r="AL14" s="80" t="s">
        <v>49</v>
      </c>
      <c r="AM14" s="80" t="s">
        <v>49</v>
      </c>
      <c r="AN14" s="80" t="s">
        <v>47</v>
      </c>
      <c r="AO14" s="158" t="s">
        <v>49</v>
      </c>
      <c r="AP14" s="83">
        <v>43742</v>
      </c>
      <c r="AQ14" s="42"/>
      <c r="AT14" s="281">
        <f t="shared" si="33"/>
        <v>0.1</v>
      </c>
      <c r="AU14" s="281">
        <f t="shared" si="0"/>
        <v>0.1</v>
      </c>
      <c r="AV14" s="281">
        <f t="shared" si="0"/>
        <v>0.02</v>
      </c>
      <c r="AW14" s="281">
        <f t="shared" si="0"/>
        <v>0.02</v>
      </c>
      <c r="AX14" s="281">
        <f t="shared" si="0"/>
        <v>0.14101730000000001</v>
      </c>
      <c r="AY14" s="281">
        <f t="shared" si="0"/>
        <v>128.6258</v>
      </c>
      <c r="AZ14" s="281">
        <f t="shared" si="0"/>
        <v>0.70074309999999995</v>
      </c>
      <c r="BA14" s="281">
        <f t="shared" si="0"/>
        <v>0.2</v>
      </c>
      <c r="BB14" s="281">
        <f t="shared" ref="BB14:BB30" si="34">IF(ISTEXT(R14)=TRUE, RIGHT(R14,LEN(R14)-1)*1,R14)</f>
        <v>0.1</v>
      </c>
      <c r="BC14" s="281">
        <f t="shared" ref="BC14:BC30" si="35">IF(ISTEXT(S14)=TRUE, RIGHT(S14,LEN(S14)-1)*1,S14)</f>
        <v>0.1</v>
      </c>
      <c r="BD14" s="281">
        <f t="shared" ref="BD14:BD30" si="36">IF(ISTEXT(T14)=TRUE, RIGHT(T14,LEN(T14)-1)*1,T14)</f>
        <v>0.1</v>
      </c>
      <c r="BE14" s="281">
        <f t="shared" ref="BE14:BE30" si="37">IF(ISTEXT(U14)=TRUE, RIGHT(U14,LEN(U14)-1)*1,U14)</f>
        <v>0.01</v>
      </c>
      <c r="BF14" s="281">
        <f t="shared" ref="BF14:BF30" si="38">IF(ISTEXT(V14)=TRUE, RIGHT(V14,LEN(V14)-1)*1,V14)</f>
        <v>0.04</v>
      </c>
      <c r="BG14" s="281">
        <f t="shared" ref="BG14:BG30" si="39">IF(ISTEXT(W14)=TRUE, RIGHT(W14,LEN(W14)-1)*1,W14)</f>
        <v>0.02</v>
      </c>
      <c r="BH14" s="281">
        <f t="shared" ref="BH14:BH30" si="40">IF(ISTEXT(X14)=TRUE, RIGHT(X14,LEN(X14)-1)*1,X14)</f>
        <v>20.296700000000001</v>
      </c>
      <c r="BI14" s="281">
        <f t="shared" ref="BI14:BI30" si="41">IF(ISTEXT(Y14)=TRUE, RIGHT(Y14,LEN(Y14)-1)*1,Y14)</f>
        <v>0.1626764</v>
      </c>
      <c r="BJ14" s="281">
        <f t="shared" ref="BJ14:BJ30" si="42">IF(ISTEXT(Z14)=TRUE, RIGHT(Z14,LEN(Z14)-1)*1,Z14)</f>
        <v>1.1270779999999999E-2</v>
      </c>
      <c r="BK14" s="281">
        <f t="shared" ref="BK14:BK30" si="43">IF(ISTEXT(AA14)=TRUE, RIGHT(AA14,LEN(AA14)-1)*1,AA14)</f>
        <v>0.01</v>
      </c>
      <c r="BL14" s="281">
        <f t="shared" ref="BL14:BL30" si="44">IF(ISTEXT(AB14)=TRUE, RIGHT(AB14,LEN(AB14)-1)*1,AB14)</f>
        <v>0.01</v>
      </c>
      <c r="BM14" s="281">
        <f t="shared" ref="BM14:BM30" si="45">IF(ISTEXT(AC14)=TRUE, RIGHT(AC14,LEN(AC14)-1)*1,AC14)</f>
        <v>0.01</v>
      </c>
      <c r="BN14" s="281">
        <f t="shared" ref="BN14:BN30" si="46">IF(ISTEXT(AD14)=TRUE, RIGHT(AD14,LEN(AD14)-1)*1,AD14)</f>
        <v>0.01</v>
      </c>
      <c r="BO14" s="281">
        <f t="shared" ref="BO14:BO30" si="47">IF(ISTEXT(AE14)=TRUE, RIGHT(AE14,LEN(AE14)-1)*1,AE14)</f>
        <v>0.01</v>
      </c>
      <c r="BP14" s="281">
        <f t="shared" ref="BP14:BP30" si="48">IF(ISTEXT(AF14)=TRUE, RIGHT(AF14,LEN(AF14)-1)*1,AF14)</f>
        <v>0.01</v>
      </c>
      <c r="BQ14" s="281">
        <f t="shared" ref="BQ14:BQ30" si="49">IF(ISTEXT(AG14)=TRUE, RIGHT(AG14,LEN(AG14)-1)*1,AG14)</f>
        <v>0.02</v>
      </c>
      <c r="BR14" s="281">
        <f t="shared" ref="BR14:BR30" si="50">IF(ISTEXT(AH14)=TRUE, RIGHT(AH14,LEN(AH14)-1)*1,AH14)</f>
        <v>0.02</v>
      </c>
      <c r="BS14" s="281">
        <f t="shared" ref="BS14:BS30" si="51">IF(ISTEXT(AI14)=TRUE, RIGHT(AI14,LEN(AI14)-1)*1,AI14)</f>
        <v>0.01</v>
      </c>
      <c r="BT14" s="281">
        <f t="shared" ref="BT14:BT30" si="52">IF(ISTEXT(AJ14)=TRUE, RIGHT(AJ14,LEN(AJ14)-1)*1,AJ14)</f>
        <v>0.01</v>
      </c>
      <c r="BU14" s="281">
        <f t="shared" ref="BU14:BU30" si="53">IF(ISTEXT(AK14)=TRUE, RIGHT(AK14,LEN(AK14)-1)*1,AK14)</f>
        <v>0.01</v>
      </c>
      <c r="BV14" s="281">
        <f t="shared" ref="BV14:BV30" si="54">IF(ISTEXT(AL14)=TRUE, RIGHT(AL14,LEN(AL14)-1)*1,AL14)</f>
        <v>0.01</v>
      </c>
      <c r="BW14" s="281">
        <f t="shared" ref="BW14:BW30" si="55">IF(ISTEXT(AM14)=TRUE, RIGHT(AM14,LEN(AM14)-1)*1,AM14)</f>
        <v>0.01</v>
      </c>
      <c r="BX14" s="281">
        <f t="shared" ref="BX14:BX30" si="56">IF(ISTEXT(AN14)=TRUE, RIGHT(AN14,LEN(AN14)-1)*1,AN14)</f>
        <v>0.03</v>
      </c>
      <c r="BY14" s="281">
        <f t="shared" ref="BY14:BY30" si="57">IF(ISTEXT(AO14)=TRUE, RIGHT(AO14,LEN(AO14)-1)*1,AO14)</f>
        <v>0.01</v>
      </c>
      <c r="CA14" s="280"/>
      <c r="CC14" s="282">
        <f t="shared" si="1"/>
        <v>0.1</v>
      </c>
      <c r="CD14" s="282">
        <f t="shared" si="2"/>
        <v>0.1</v>
      </c>
      <c r="CE14" s="282">
        <f t="shared" si="3"/>
        <v>0.02</v>
      </c>
      <c r="CF14" s="282">
        <f t="shared" si="4"/>
        <v>0.02</v>
      </c>
      <c r="CG14" s="282" t="str">
        <f t="shared" si="5"/>
        <v/>
      </c>
      <c r="CH14" s="282" t="str">
        <f t="shared" si="6"/>
        <v/>
      </c>
      <c r="CI14" s="282" t="str">
        <f t="shared" si="7"/>
        <v/>
      </c>
      <c r="CJ14" s="282">
        <f t="shared" si="8"/>
        <v>0.2</v>
      </c>
      <c r="CK14" s="282">
        <f t="shared" si="9"/>
        <v>0.1</v>
      </c>
      <c r="CL14" s="282">
        <f t="shared" si="10"/>
        <v>0.1</v>
      </c>
      <c r="CM14" s="282">
        <f t="shared" si="11"/>
        <v>0.1</v>
      </c>
      <c r="CN14" s="282">
        <f t="shared" si="12"/>
        <v>0.01</v>
      </c>
      <c r="CO14" s="282">
        <f t="shared" si="13"/>
        <v>0.04</v>
      </c>
      <c r="CP14" s="282">
        <f t="shared" si="14"/>
        <v>0.02</v>
      </c>
      <c r="CQ14" s="282" t="str">
        <f t="shared" si="15"/>
        <v/>
      </c>
      <c r="CR14" s="282" t="str">
        <f t="shared" si="16"/>
        <v/>
      </c>
      <c r="CS14" s="282" t="str">
        <f t="shared" si="17"/>
        <v/>
      </c>
      <c r="CT14" s="282">
        <f t="shared" si="18"/>
        <v>0.01</v>
      </c>
      <c r="CU14" s="282">
        <f t="shared" si="19"/>
        <v>0.01</v>
      </c>
      <c r="CV14" s="282">
        <f t="shared" si="20"/>
        <v>0.01</v>
      </c>
      <c r="CW14" s="282">
        <f t="shared" si="21"/>
        <v>0.01</v>
      </c>
      <c r="CX14" s="282">
        <f t="shared" si="22"/>
        <v>0.01</v>
      </c>
      <c r="CY14" s="282">
        <f t="shared" si="23"/>
        <v>0.01</v>
      </c>
      <c r="CZ14" s="282">
        <f t="shared" si="24"/>
        <v>0.02</v>
      </c>
      <c r="DA14" s="282">
        <f t="shared" si="25"/>
        <v>0.02</v>
      </c>
      <c r="DB14" s="282">
        <f t="shared" si="26"/>
        <v>0.01</v>
      </c>
      <c r="DC14" s="282">
        <f t="shared" si="27"/>
        <v>0.01</v>
      </c>
      <c r="DD14" s="282">
        <f t="shared" si="28"/>
        <v>0.01</v>
      </c>
      <c r="DE14" s="282">
        <f t="shared" si="29"/>
        <v>0.01</v>
      </c>
      <c r="DF14" s="282">
        <f t="shared" si="30"/>
        <v>0.01</v>
      </c>
      <c r="DG14" s="282">
        <f t="shared" si="31"/>
        <v>0.03</v>
      </c>
      <c r="DH14" s="282">
        <f t="shared" si="32"/>
        <v>0.01</v>
      </c>
    </row>
    <row r="15" spans="2:112" s="1" customFormat="1" ht="15" customHeight="1">
      <c r="B15" s="40" t="s">
        <v>65</v>
      </c>
      <c r="C15" s="2"/>
      <c r="D15" s="2"/>
      <c r="E15" s="2"/>
      <c r="F15" s="2"/>
      <c r="G15" s="2"/>
      <c r="H15" s="2"/>
      <c r="I15" s="74"/>
      <c r="J15" s="75">
        <v>0.12543290000000001</v>
      </c>
      <c r="K15" s="79">
        <v>0.1654824</v>
      </c>
      <c r="L15" s="80">
        <v>3.4365809999999997E-2</v>
      </c>
      <c r="M15" s="80" t="s">
        <v>67</v>
      </c>
      <c r="N15" s="79">
        <v>0.1669456</v>
      </c>
      <c r="O15" s="79">
        <v>0.61604250000000005</v>
      </c>
      <c r="P15" s="79" t="s">
        <v>6</v>
      </c>
      <c r="Q15" s="79">
        <v>0.2675902</v>
      </c>
      <c r="R15" s="79" t="s">
        <v>6</v>
      </c>
      <c r="S15" s="79" t="s">
        <v>6</v>
      </c>
      <c r="T15" s="79" t="s">
        <v>6</v>
      </c>
      <c r="U15" s="80" t="s">
        <v>68</v>
      </c>
      <c r="V15" s="79" t="s">
        <v>6</v>
      </c>
      <c r="W15" s="80" t="s">
        <v>69</v>
      </c>
      <c r="X15" s="85" t="s">
        <v>78</v>
      </c>
      <c r="Y15" s="79">
        <v>0.29943419999999998</v>
      </c>
      <c r="Z15" s="80" t="s">
        <v>49</v>
      </c>
      <c r="AA15" s="80" t="s">
        <v>49</v>
      </c>
      <c r="AB15" s="80" t="s">
        <v>49</v>
      </c>
      <c r="AC15" s="80" t="s">
        <v>69</v>
      </c>
      <c r="AD15" s="80" t="s">
        <v>69</v>
      </c>
      <c r="AE15" s="80" t="s">
        <v>47</v>
      </c>
      <c r="AF15" s="80" t="s">
        <v>69</v>
      </c>
      <c r="AG15" s="80" t="s">
        <v>69</v>
      </c>
      <c r="AH15" s="80" t="s">
        <v>68</v>
      </c>
      <c r="AI15" s="80" t="s">
        <v>49</v>
      </c>
      <c r="AJ15" s="80" t="s">
        <v>49</v>
      </c>
      <c r="AK15" s="80" t="s">
        <v>47</v>
      </c>
      <c r="AL15" s="80" t="s">
        <v>49</v>
      </c>
      <c r="AM15" s="80" t="s">
        <v>49</v>
      </c>
      <c r="AN15" s="80" t="s">
        <v>47</v>
      </c>
      <c r="AO15" s="158" t="s">
        <v>49</v>
      </c>
      <c r="AP15" s="83">
        <v>43532</v>
      </c>
      <c r="AQ15" s="42"/>
      <c r="AT15" s="281">
        <f t="shared" si="33"/>
        <v>0.12543290000000001</v>
      </c>
      <c r="AU15" s="281">
        <f t="shared" ref="AU15:AU30" si="58">IF(ISTEXT(K15)=TRUE, RIGHT(K15,LEN(K15)-1)*1,K15)</f>
        <v>0.1654824</v>
      </c>
      <c r="AV15" s="281">
        <f t="shared" ref="AV15:AV30" si="59">IF(ISTEXT(L15)=TRUE, RIGHT(L15,LEN(L15)-1)*1,L15)</f>
        <v>3.4365809999999997E-2</v>
      </c>
      <c r="AW15" s="281">
        <f t="shared" ref="AW15:AW30" si="60">IF(ISTEXT(M15)=TRUE, RIGHT(M15,LEN(M15)-1)*1,M15)</f>
        <v>0.06</v>
      </c>
      <c r="AX15" s="281">
        <f t="shared" ref="AX15:AX30" si="61">IF(ISTEXT(N15)=TRUE, RIGHT(N15,LEN(N15)-1)*1,N15)</f>
        <v>0.1669456</v>
      </c>
      <c r="AY15" s="281">
        <f t="shared" ref="AY15:AY30" si="62">IF(ISTEXT(O15)=TRUE, RIGHT(O15,LEN(O15)-1)*1,O15)</f>
        <v>0.61604250000000005</v>
      </c>
      <c r="AZ15" s="281">
        <f t="shared" ref="AZ15:AZ30" si="63">IF(ISTEXT(P15)=TRUE, RIGHT(P15,LEN(P15)-1)*1,P15)</f>
        <v>0.1</v>
      </c>
      <c r="BA15" s="281">
        <f t="shared" ref="BA15:BA30" si="64">IF(ISTEXT(Q15)=TRUE, RIGHT(Q15,LEN(Q15)-1)*1,Q15)</f>
        <v>0.2675902</v>
      </c>
      <c r="BB15" s="281">
        <f t="shared" si="34"/>
        <v>0.1</v>
      </c>
      <c r="BC15" s="281">
        <f t="shared" si="35"/>
        <v>0.1</v>
      </c>
      <c r="BD15" s="281">
        <f t="shared" si="36"/>
        <v>0.1</v>
      </c>
      <c r="BE15" s="281">
        <f t="shared" si="37"/>
        <v>0.04</v>
      </c>
      <c r="BF15" s="281">
        <f t="shared" si="38"/>
        <v>0.1</v>
      </c>
      <c r="BG15" s="281">
        <f t="shared" si="39"/>
        <v>0.02</v>
      </c>
      <c r="BH15" s="281">
        <f t="shared" si="40"/>
        <v>5</v>
      </c>
      <c r="BI15" s="281">
        <f t="shared" si="41"/>
        <v>0.29943419999999998</v>
      </c>
      <c r="BJ15" s="281">
        <f t="shared" si="42"/>
        <v>0.01</v>
      </c>
      <c r="BK15" s="281">
        <f t="shared" si="43"/>
        <v>0.01</v>
      </c>
      <c r="BL15" s="281">
        <f t="shared" si="44"/>
        <v>0.01</v>
      </c>
      <c r="BM15" s="281">
        <f t="shared" si="45"/>
        <v>0.02</v>
      </c>
      <c r="BN15" s="281">
        <f t="shared" si="46"/>
        <v>0.02</v>
      </c>
      <c r="BO15" s="281">
        <f t="shared" si="47"/>
        <v>0.03</v>
      </c>
      <c r="BP15" s="281">
        <f t="shared" si="48"/>
        <v>0.02</v>
      </c>
      <c r="BQ15" s="281">
        <f t="shared" si="49"/>
        <v>0.02</v>
      </c>
      <c r="BR15" s="281">
        <f t="shared" si="50"/>
        <v>0.04</v>
      </c>
      <c r="BS15" s="281">
        <f t="shared" si="51"/>
        <v>0.01</v>
      </c>
      <c r="BT15" s="281">
        <f t="shared" si="52"/>
        <v>0.01</v>
      </c>
      <c r="BU15" s="281">
        <f t="shared" si="53"/>
        <v>0.03</v>
      </c>
      <c r="BV15" s="281">
        <f t="shared" si="54"/>
        <v>0.01</v>
      </c>
      <c r="BW15" s="281">
        <f t="shared" si="55"/>
        <v>0.01</v>
      </c>
      <c r="BX15" s="281">
        <f t="shared" si="56"/>
        <v>0.03</v>
      </c>
      <c r="BY15" s="281">
        <f t="shared" si="57"/>
        <v>0.01</v>
      </c>
      <c r="CA15" s="280"/>
      <c r="CC15" s="282" t="str">
        <f t="shared" si="1"/>
        <v/>
      </c>
      <c r="CD15" s="282" t="str">
        <f t="shared" si="2"/>
        <v/>
      </c>
      <c r="CE15" s="282" t="str">
        <f t="shared" si="3"/>
        <v/>
      </c>
      <c r="CF15" s="282">
        <f t="shared" si="4"/>
        <v>0.06</v>
      </c>
      <c r="CG15" s="282" t="str">
        <f t="shared" si="5"/>
        <v/>
      </c>
      <c r="CH15" s="282" t="str">
        <f t="shared" si="6"/>
        <v/>
      </c>
      <c r="CI15" s="282">
        <f t="shared" si="7"/>
        <v>0.1</v>
      </c>
      <c r="CJ15" s="282" t="str">
        <f t="shared" si="8"/>
        <v/>
      </c>
      <c r="CK15" s="282">
        <f t="shared" si="9"/>
        <v>0.1</v>
      </c>
      <c r="CL15" s="282">
        <f t="shared" si="10"/>
        <v>0.1</v>
      </c>
      <c r="CM15" s="282">
        <f t="shared" si="11"/>
        <v>0.1</v>
      </c>
      <c r="CN15" s="282">
        <f t="shared" si="12"/>
        <v>0.04</v>
      </c>
      <c r="CO15" s="282">
        <f t="shared" si="13"/>
        <v>0.1</v>
      </c>
      <c r="CP15" s="282">
        <f t="shared" si="14"/>
        <v>0.02</v>
      </c>
      <c r="CQ15" s="282">
        <f t="shared" si="15"/>
        <v>5</v>
      </c>
      <c r="CR15" s="282" t="str">
        <f t="shared" si="16"/>
        <v/>
      </c>
      <c r="CS15" s="282">
        <f t="shared" si="17"/>
        <v>0.01</v>
      </c>
      <c r="CT15" s="282">
        <f t="shared" si="18"/>
        <v>0.01</v>
      </c>
      <c r="CU15" s="282">
        <f t="shared" si="19"/>
        <v>0.01</v>
      </c>
      <c r="CV15" s="282">
        <f t="shared" si="20"/>
        <v>0.02</v>
      </c>
      <c r="CW15" s="282">
        <f t="shared" si="21"/>
        <v>0.02</v>
      </c>
      <c r="CX15" s="282">
        <f t="shared" si="22"/>
        <v>0.03</v>
      </c>
      <c r="CY15" s="282">
        <f t="shared" si="23"/>
        <v>0.02</v>
      </c>
      <c r="CZ15" s="282">
        <f t="shared" si="24"/>
        <v>0.02</v>
      </c>
      <c r="DA15" s="282">
        <f t="shared" si="25"/>
        <v>0.04</v>
      </c>
      <c r="DB15" s="282">
        <f t="shared" si="26"/>
        <v>0.01</v>
      </c>
      <c r="DC15" s="282">
        <f t="shared" si="27"/>
        <v>0.01</v>
      </c>
      <c r="DD15" s="282">
        <f t="shared" si="28"/>
        <v>0.03</v>
      </c>
      <c r="DE15" s="282">
        <f t="shared" si="29"/>
        <v>0.01</v>
      </c>
      <c r="DF15" s="282">
        <f t="shared" si="30"/>
        <v>0.01</v>
      </c>
      <c r="DG15" s="282">
        <f t="shared" si="31"/>
        <v>0.03</v>
      </c>
      <c r="DH15" s="282">
        <f t="shared" si="32"/>
        <v>0.01</v>
      </c>
    </row>
    <row r="16" spans="2:112" s="1" customFormat="1" ht="15" customHeight="1">
      <c r="B16" s="40" t="s">
        <v>65</v>
      </c>
      <c r="C16" s="2"/>
      <c r="D16" s="2"/>
      <c r="E16" s="2"/>
      <c r="F16" s="2"/>
      <c r="G16" s="2"/>
      <c r="H16" s="2"/>
      <c r="I16" s="74"/>
      <c r="J16" s="75">
        <v>0.21813150000000001</v>
      </c>
      <c r="K16" s="79" t="s">
        <v>71</v>
      </c>
      <c r="L16" s="80" t="s">
        <v>71</v>
      </c>
      <c r="M16" s="80" t="s">
        <v>79</v>
      </c>
      <c r="N16" s="79" t="s">
        <v>6</v>
      </c>
      <c r="O16" s="79">
        <v>1.8766229999999999</v>
      </c>
      <c r="P16" s="79">
        <v>0.26832640000000002</v>
      </c>
      <c r="Q16" s="79" t="s">
        <v>40</v>
      </c>
      <c r="R16" s="79" t="s">
        <v>6</v>
      </c>
      <c r="S16" s="79" t="s">
        <v>66</v>
      </c>
      <c r="T16" s="79">
        <v>0.1046702</v>
      </c>
      <c r="U16" s="80" t="s">
        <v>47</v>
      </c>
      <c r="V16" s="85">
        <v>24.47091</v>
      </c>
      <c r="W16" s="80" t="s">
        <v>67</v>
      </c>
      <c r="X16" s="85">
        <v>177.6302</v>
      </c>
      <c r="Y16" s="79">
        <v>0.51025039999999999</v>
      </c>
      <c r="Z16" s="80">
        <v>0.17089589999999999</v>
      </c>
      <c r="AA16" s="80" t="s">
        <v>49</v>
      </c>
      <c r="AB16" s="80" t="s">
        <v>68</v>
      </c>
      <c r="AC16" s="80" t="s">
        <v>49</v>
      </c>
      <c r="AD16" s="80" t="s">
        <v>49</v>
      </c>
      <c r="AE16" s="80" t="s">
        <v>47</v>
      </c>
      <c r="AF16" s="80" t="s">
        <v>68</v>
      </c>
      <c r="AG16" s="80" t="s">
        <v>73</v>
      </c>
      <c r="AH16" s="80" t="s">
        <v>71</v>
      </c>
      <c r="AI16" s="80" t="s">
        <v>49</v>
      </c>
      <c r="AJ16" s="80" t="s">
        <v>49</v>
      </c>
      <c r="AK16" s="80" t="s">
        <v>72</v>
      </c>
      <c r="AL16" s="80" t="s">
        <v>49</v>
      </c>
      <c r="AM16" s="80" t="s">
        <v>49</v>
      </c>
      <c r="AN16" s="80" t="s">
        <v>69</v>
      </c>
      <c r="AO16" s="158" t="s">
        <v>69</v>
      </c>
      <c r="AP16" s="83">
        <v>43497</v>
      </c>
      <c r="AQ16" s="42"/>
      <c r="AT16" s="281">
        <f t="shared" si="33"/>
        <v>0.21813150000000001</v>
      </c>
      <c r="AU16" s="281">
        <f t="shared" si="58"/>
        <v>0.05</v>
      </c>
      <c r="AV16" s="281">
        <f t="shared" si="59"/>
        <v>0.05</v>
      </c>
      <c r="AW16" s="281">
        <f t="shared" si="60"/>
        <v>0.12</v>
      </c>
      <c r="AX16" s="281">
        <f t="shared" si="61"/>
        <v>0.1</v>
      </c>
      <c r="AY16" s="281">
        <f t="shared" si="62"/>
        <v>1.8766229999999999</v>
      </c>
      <c r="AZ16" s="281">
        <f t="shared" si="63"/>
        <v>0.26832640000000002</v>
      </c>
      <c r="BA16" s="281">
        <f t="shared" si="64"/>
        <v>0.3</v>
      </c>
      <c r="BB16" s="281">
        <f t="shared" si="34"/>
        <v>0.1</v>
      </c>
      <c r="BC16" s="281">
        <f t="shared" si="35"/>
        <v>0.1</v>
      </c>
      <c r="BD16" s="281">
        <f t="shared" si="36"/>
        <v>0.1046702</v>
      </c>
      <c r="BE16" s="281">
        <f t="shared" si="37"/>
        <v>0.03</v>
      </c>
      <c r="BF16" s="281">
        <f t="shared" si="38"/>
        <v>24.47091</v>
      </c>
      <c r="BG16" s="281">
        <f t="shared" si="39"/>
        <v>0.06</v>
      </c>
      <c r="BH16" s="281">
        <f t="shared" si="40"/>
        <v>177.6302</v>
      </c>
      <c r="BI16" s="281">
        <f t="shared" si="41"/>
        <v>0.51025039999999999</v>
      </c>
      <c r="BJ16" s="281">
        <f t="shared" si="42"/>
        <v>0.17089589999999999</v>
      </c>
      <c r="BK16" s="281">
        <f t="shared" si="43"/>
        <v>0.01</v>
      </c>
      <c r="BL16" s="281">
        <f t="shared" si="44"/>
        <v>0.04</v>
      </c>
      <c r="BM16" s="281">
        <f t="shared" si="45"/>
        <v>0.01</v>
      </c>
      <c r="BN16" s="281">
        <f t="shared" si="46"/>
        <v>0.01</v>
      </c>
      <c r="BO16" s="281">
        <f t="shared" si="47"/>
        <v>0.03</v>
      </c>
      <c r="BP16" s="281">
        <f t="shared" si="48"/>
        <v>0.04</v>
      </c>
      <c r="BQ16" s="281">
        <f t="shared" si="49"/>
        <v>7.0000000000000007E-2</v>
      </c>
      <c r="BR16" s="281">
        <f t="shared" si="50"/>
        <v>0.05</v>
      </c>
      <c r="BS16" s="281">
        <f t="shared" si="51"/>
        <v>0.01</v>
      </c>
      <c r="BT16" s="281">
        <f t="shared" si="52"/>
        <v>0.01</v>
      </c>
      <c r="BU16" s="281">
        <f t="shared" si="53"/>
        <v>0.08</v>
      </c>
      <c r="BV16" s="281">
        <f t="shared" si="54"/>
        <v>0.01</v>
      </c>
      <c r="BW16" s="281">
        <f t="shared" si="55"/>
        <v>0.01</v>
      </c>
      <c r="BX16" s="281">
        <f t="shared" si="56"/>
        <v>0.02</v>
      </c>
      <c r="BY16" s="281">
        <f t="shared" si="57"/>
        <v>0.02</v>
      </c>
      <c r="CA16" s="280"/>
      <c r="CC16" s="282" t="str">
        <f t="shared" si="1"/>
        <v/>
      </c>
      <c r="CD16" s="282">
        <f t="shared" si="2"/>
        <v>0.05</v>
      </c>
      <c r="CE16" s="282">
        <f t="shared" si="3"/>
        <v>0.05</v>
      </c>
      <c r="CF16" s="282">
        <f t="shared" si="4"/>
        <v>0.12</v>
      </c>
      <c r="CG16" s="282">
        <f t="shared" si="5"/>
        <v>0.1</v>
      </c>
      <c r="CH16" s="282" t="str">
        <f t="shared" si="6"/>
        <v/>
      </c>
      <c r="CI16" s="282" t="str">
        <f t="shared" si="7"/>
        <v/>
      </c>
      <c r="CJ16" s="282">
        <f t="shared" si="8"/>
        <v>0.3</v>
      </c>
      <c r="CK16" s="282">
        <f t="shared" si="9"/>
        <v>0.1</v>
      </c>
      <c r="CL16" s="282">
        <f t="shared" si="10"/>
        <v>0.1</v>
      </c>
      <c r="CM16" s="282" t="str">
        <f t="shared" si="11"/>
        <v/>
      </c>
      <c r="CN16" s="282">
        <f t="shared" si="12"/>
        <v>0.03</v>
      </c>
      <c r="CO16" s="282" t="str">
        <f t="shared" si="13"/>
        <v/>
      </c>
      <c r="CP16" s="282">
        <f t="shared" si="14"/>
        <v>0.06</v>
      </c>
      <c r="CQ16" s="282" t="str">
        <f t="shared" si="15"/>
        <v/>
      </c>
      <c r="CR16" s="282" t="str">
        <f t="shared" si="16"/>
        <v/>
      </c>
      <c r="CS16" s="282" t="str">
        <f t="shared" si="17"/>
        <v/>
      </c>
      <c r="CT16" s="282">
        <f t="shared" si="18"/>
        <v>0.01</v>
      </c>
      <c r="CU16" s="282">
        <f t="shared" si="19"/>
        <v>0.04</v>
      </c>
      <c r="CV16" s="282">
        <f t="shared" si="20"/>
        <v>0.01</v>
      </c>
      <c r="CW16" s="282">
        <f t="shared" si="21"/>
        <v>0.01</v>
      </c>
      <c r="CX16" s="282">
        <f t="shared" si="22"/>
        <v>0.03</v>
      </c>
      <c r="CY16" s="282">
        <f t="shared" si="23"/>
        <v>0.04</v>
      </c>
      <c r="CZ16" s="282">
        <f t="shared" si="24"/>
        <v>7.0000000000000007E-2</v>
      </c>
      <c r="DA16" s="282">
        <f t="shared" si="25"/>
        <v>0.05</v>
      </c>
      <c r="DB16" s="282">
        <f t="shared" si="26"/>
        <v>0.01</v>
      </c>
      <c r="DC16" s="282">
        <f t="shared" si="27"/>
        <v>0.01</v>
      </c>
      <c r="DD16" s="282">
        <f t="shared" si="28"/>
        <v>0.08</v>
      </c>
      <c r="DE16" s="282">
        <f t="shared" si="29"/>
        <v>0.01</v>
      </c>
      <c r="DF16" s="282">
        <f t="shared" si="30"/>
        <v>0.01</v>
      </c>
      <c r="DG16" s="282">
        <f t="shared" si="31"/>
        <v>0.02</v>
      </c>
      <c r="DH16" s="282">
        <f t="shared" si="32"/>
        <v>0.02</v>
      </c>
    </row>
    <row r="17" spans="2:112" s="1" customFormat="1" ht="15" customHeight="1">
      <c r="B17" s="40" t="s">
        <v>65</v>
      </c>
      <c r="C17" s="2"/>
      <c r="D17" s="2"/>
      <c r="E17" s="2"/>
      <c r="F17" s="2"/>
      <c r="G17" s="2"/>
      <c r="H17" s="2"/>
      <c r="I17" s="74"/>
      <c r="J17" s="75" t="s">
        <v>66</v>
      </c>
      <c r="K17" s="79" t="s">
        <v>66</v>
      </c>
      <c r="L17" s="80" t="s">
        <v>71</v>
      </c>
      <c r="M17" s="78" t="s">
        <v>68</v>
      </c>
      <c r="N17" s="79">
        <v>0.11732910000000001</v>
      </c>
      <c r="O17" s="79">
        <v>1.0067539999999999</v>
      </c>
      <c r="P17" s="79">
        <v>0.25689459999999997</v>
      </c>
      <c r="Q17" s="79" t="s">
        <v>38</v>
      </c>
      <c r="R17" s="79" t="s">
        <v>66</v>
      </c>
      <c r="S17" s="79" t="s">
        <v>70</v>
      </c>
      <c r="T17" s="89" t="s">
        <v>66</v>
      </c>
      <c r="U17" s="80" t="s">
        <v>69</v>
      </c>
      <c r="V17" s="89" t="s">
        <v>66</v>
      </c>
      <c r="W17" s="80" t="s">
        <v>69</v>
      </c>
      <c r="X17" s="85">
        <v>67</v>
      </c>
      <c r="Y17" s="79">
        <v>0.2652159</v>
      </c>
      <c r="Z17" s="80">
        <v>1.421409E-2</v>
      </c>
      <c r="AA17" s="80" t="s">
        <v>49</v>
      </c>
      <c r="AB17" s="80" t="s">
        <v>69</v>
      </c>
      <c r="AC17" s="80" t="s">
        <v>49</v>
      </c>
      <c r="AD17" s="80" t="s">
        <v>69</v>
      </c>
      <c r="AE17" s="80" t="s">
        <v>69</v>
      </c>
      <c r="AF17" s="80" t="s">
        <v>68</v>
      </c>
      <c r="AG17" s="80" t="s">
        <v>68</v>
      </c>
      <c r="AH17" s="80" t="s">
        <v>73</v>
      </c>
      <c r="AI17" s="80" t="s">
        <v>49</v>
      </c>
      <c r="AJ17" s="80" t="s">
        <v>49</v>
      </c>
      <c r="AK17" s="80" t="s">
        <v>49</v>
      </c>
      <c r="AL17" s="80" t="s">
        <v>49</v>
      </c>
      <c r="AM17" s="80" t="s">
        <v>49</v>
      </c>
      <c r="AN17" s="80" t="s">
        <v>67</v>
      </c>
      <c r="AO17" s="158" t="s">
        <v>69</v>
      </c>
      <c r="AP17" s="83">
        <v>43371</v>
      </c>
      <c r="AQ17" s="42"/>
      <c r="AT17" s="281">
        <f t="shared" si="33"/>
        <v>0.1</v>
      </c>
      <c r="AU17" s="281">
        <f t="shared" si="58"/>
        <v>0.1</v>
      </c>
      <c r="AV17" s="281">
        <f t="shared" si="59"/>
        <v>0.05</v>
      </c>
      <c r="AW17" s="281">
        <f t="shared" si="60"/>
        <v>0.04</v>
      </c>
      <c r="AX17" s="281">
        <f t="shared" si="61"/>
        <v>0.11732910000000001</v>
      </c>
      <c r="AY17" s="281">
        <f t="shared" si="62"/>
        <v>1.0067539999999999</v>
      </c>
      <c r="AZ17" s="281">
        <f t="shared" si="63"/>
        <v>0.25689459999999997</v>
      </c>
      <c r="BA17" s="281">
        <f t="shared" si="64"/>
        <v>0.3</v>
      </c>
      <c r="BB17" s="281">
        <f t="shared" si="34"/>
        <v>0.1</v>
      </c>
      <c r="BC17" s="281">
        <f t="shared" si="35"/>
        <v>0.2</v>
      </c>
      <c r="BD17" s="281">
        <f t="shared" si="36"/>
        <v>0.1</v>
      </c>
      <c r="BE17" s="281">
        <f t="shared" si="37"/>
        <v>0.02</v>
      </c>
      <c r="BF17" s="281">
        <f t="shared" si="38"/>
        <v>0.1</v>
      </c>
      <c r="BG17" s="281">
        <f t="shared" si="39"/>
        <v>0.02</v>
      </c>
      <c r="BH17" s="281">
        <f t="shared" si="40"/>
        <v>67</v>
      </c>
      <c r="BI17" s="281">
        <f t="shared" si="41"/>
        <v>0.2652159</v>
      </c>
      <c r="BJ17" s="281">
        <f t="shared" si="42"/>
        <v>1.421409E-2</v>
      </c>
      <c r="BK17" s="281">
        <f t="shared" si="43"/>
        <v>0.01</v>
      </c>
      <c r="BL17" s="281">
        <f t="shared" si="44"/>
        <v>0.02</v>
      </c>
      <c r="BM17" s="281">
        <f t="shared" si="45"/>
        <v>0.01</v>
      </c>
      <c r="BN17" s="281">
        <f t="shared" si="46"/>
        <v>0.02</v>
      </c>
      <c r="BO17" s="281">
        <f t="shared" si="47"/>
        <v>0.02</v>
      </c>
      <c r="BP17" s="281">
        <f t="shared" si="48"/>
        <v>0.04</v>
      </c>
      <c r="BQ17" s="281">
        <f t="shared" si="49"/>
        <v>0.04</v>
      </c>
      <c r="BR17" s="281">
        <f t="shared" si="50"/>
        <v>7.0000000000000007E-2</v>
      </c>
      <c r="BS17" s="281">
        <f t="shared" si="51"/>
        <v>0.01</v>
      </c>
      <c r="BT17" s="281">
        <f t="shared" si="52"/>
        <v>0.01</v>
      </c>
      <c r="BU17" s="281">
        <f t="shared" si="53"/>
        <v>0.01</v>
      </c>
      <c r="BV17" s="281">
        <f t="shared" si="54"/>
        <v>0.01</v>
      </c>
      <c r="BW17" s="281">
        <f t="shared" si="55"/>
        <v>0.01</v>
      </c>
      <c r="BX17" s="281">
        <f t="shared" si="56"/>
        <v>0.06</v>
      </c>
      <c r="BY17" s="281">
        <f t="shared" si="57"/>
        <v>0.02</v>
      </c>
      <c r="CA17" s="280"/>
      <c r="CC17" s="282">
        <f t="shared" si="1"/>
        <v>0.1</v>
      </c>
      <c r="CD17" s="282">
        <f t="shared" si="2"/>
        <v>0.1</v>
      </c>
      <c r="CE17" s="282">
        <f t="shared" si="3"/>
        <v>0.05</v>
      </c>
      <c r="CF17" s="282">
        <f t="shared" si="4"/>
        <v>0.04</v>
      </c>
      <c r="CG17" s="282" t="str">
        <f t="shared" si="5"/>
        <v/>
      </c>
      <c r="CH17" s="282" t="str">
        <f t="shared" si="6"/>
        <v/>
      </c>
      <c r="CI17" s="282" t="str">
        <f t="shared" si="7"/>
        <v/>
      </c>
      <c r="CJ17" s="282">
        <f t="shared" si="8"/>
        <v>0.3</v>
      </c>
      <c r="CK17" s="282">
        <f t="shared" si="9"/>
        <v>0.1</v>
      </c>
      <c r="CL17" s="282">
        <f t="shared" si="10"/>
        <v>0.2</v>
      </c>
      <c r="CM17" s="282">
        <f t="shared" si="11"/>
        <v>0.1</v>
      </c>
      <c r="CN17" s="282">
        <f t="shared" si="12"/>
        <v>0.02</v>
      </c>
      <c r="CO17" s="282">
        <f t="shared" si="13"/>
        <v>0.1</v>
      </c>
      <c r="CP17" s="282">
        <f t="shared" si="14"/>
        <v>0.02</v>
      </c>
      <c r="CQ17" s="282" t="str">
        <f t="shared" si="15"/>
        <v/>
      </c>
      <c r="CR17" s="282" t="str">
        <f t="shared" si="16"/>
        <v/>
      </c>
      <c r="CS17" s="282" t="str">
        <f t="shared" si="17"/>
        <v/>
      </c>
      <c r="CT17" s="282">
        <f t="shared" si="18"/>
        <v>0.01</v>
      </c>
      <c r="CU17" s="282">
        <f t="shared" si="19"/>
        <v>0.02</v>
      </c>
      <c r="CV17" s="282">
        <f t="shared" si="20"/>
        <v>0.01</v>
      </c>
      <c r="CW17" s="282">
        <f t="shared" si="21"/>
        <v>0.02</v>
      </c>
      <c r="CX17" s="282">
        <f t="shared" si="22"/>
        <v>0.02</v>
      </c>
      <c r="CY17" s="282">
        <f t="shared" si="23"/>
        <v>0.04</v>
      </c>
      <c r="CZ17" s="282">
        <f t="shared" si="24"/>
        <v>0.04</v>
      </c>
      <c r="DA17" s="282">
        <f t="shared" si="25"/>
        <v>7.0000000000000007E-2</v>
      </c>
      <c r="DB17" s="282">
        <f t="shared" si="26"/>
        <v>0.01</v>
      </c>
      <c r="DC17" s="282">
        <f t="shared" si="27"/>
        <v>0.01</v>
      </c>
      <c r="DD17" s="282">
        <f t="shared" si="28"/>
        <v>0.01</v>
      </c>
      <c r="DE17" s="282">
        <f t="shared" si="29"/>
        <v>0.01</v>
      </c>
      <c r="DF17" s="282">
        <f t="shared" si="30"/>
        <v>0.01</v>
      </c>
      <c r="DG17" s="282">
        <f t="shared" si="31"/>
        <v>0.06</v>
      </c>
      <c r="DH17" s="282">
        <f t="shared" si="32"/>
        <v>0.02</v>
      </c>
    </row>
    <row r="18" spans="2:112" s="1" customFormat="1" ht="15" customHeight="1">
      <c r="B18" s="40" t="s">
        <v>65</v>
      </c>
      <c r="C18" s="2"/>
      <c r="D18" s="2"/>
      <c r="E18" s="2"/>
      <c r="F18" s="2"/>
      <c r="G18" s="2"/>
      <c r="H18" s="2"/>
      <c r="I18" s="74"/>
      <c r="J18" s="75">
        <v>0.1078233</v>
      </c>
      <c r="K18" s="79" t="s">
        <v>66</v>
      </c>
      <c r="L18" s="80" t="s">
        <v>68</v>
      </c>
      <c r="M18" s="78" t="s">
        <v>73</v>
      </c>
      <c r="N18" s="79" t="s">
        <v>66</v>
      </c>
      <c r="O18" s="79">
        <v>6.0814909999999998</v>
      </c>
      <c r="P18" s="79">
        <v>1.2628429999999999</v>
      </c>
      <c r="Q18" s="79">
        <v>0.22289429999999999</v>
      </c>
      <c r="R18" s="79" t="s">
        <v>66</v>
      </c>
      <c r="S18" s="79">
        <v>0.4896414</v>
      </c>
      <c r="T18" s="89" t="s">
        <v>66</v>
      </c>
      <c r="U18" s="80" t="s">
        <v>68</v>
      </c>
      <c r="V18" s="89" t="s">
        <v>66</v>
      </c>
      <c r="W18" s="80" t="s">
        <v>68</v>
      </c>
      <c r="X18" s="85">
        <v>10.73169</v>
      </c>
      <c r="Y18" s="79">
        <v>0.1548062</v>
      </c>
      <c r="Z18" s="80" t="s">
        <v>69</v>
      </c>
      <c r="AA18" s="80" t="s">
        <v>69</v>
      </c>
      <c r="AB18" s="80" t="s">
        <v>71</v>
      </c>
      <c r="AC18" s="80" t="s">
        <v>68</v>
      </c>
      <c r="AD18" s="80" t="s">
        <v>69</v>
      </c>
      <c r="AE18" s="80" t="s">
        <v>68</v>
      </c>
      <c r="AF18" s="80" t="s">
        <v>73</v>
      </c>
      <c r="AG18" s="80" t="s">
        <v>47</v>
      </c>
      <c r="AH18" s="80" t="s">
        <v>67</v>
      </c>
      <c r="AI18" s="80" t="s">
        <v>69</v>
      </c>
      <c r="AJ18" s="80" t="s">
        <v>49</v>
      </c>
      <c r="AK18" s="80" t="s">
        <v>47</v>
      </c>
      <c r="AL18" s="80" t="s">
        <v>49</v>
      </c>
      <c r="AM18" s="80" t="s">
        <v>42</v>
      </c>
      <c r="AN18" s="80" t="s">
        <v>68</v>
      </c>
      <c r="AO18" s="158" t="s">
        <v>69</v>
      </c>
      <c r="AP18" s="83">
        <v>43129</v>
      </c>
      <c r="AQ18" s="42"/>
      <c r="AT18" s="281">
        <f t="shared" si="33"/>
        <v>0.1078233</v>
      </c>
      <c r="AU18" s="281">
        <f t="shared" si="58"/>
        <v>0.1</v>
      </c>
      <c r="AV18" s="281">
        <f t="shared" si="59"/>
        <v>0.04</v>
      </c>
      <c r="AW18" s="281">
        <f t="shared" si="60"/>
        <v>7.0000000000000007E-2</v>
      </c>
      <c r="AX18" s="281">
        <f t="shared" si="61"/>
        <v>0.1</v>
      </c>
      <c r="AY18" s="281">
        <f t="shared" si="62"/>
        <v>6.0814909999999998</v>
      </c>
      <c r="AZ18" s="281">
        <f t="shared" si="63"/>
        <v>1.2628429999999999</v>
      </c>
      <c r="BA18" s="281">
        <f t="shared" si="64"/>
        <v>0.22289429999999999</v>
      </c>
      <c r="BB18" s="281">
        <f t="shared" si="34"/>
        <v>0.1</v>
      </c>
      <c r="BC18" s="281">
        <f t="shared" si="35"/>
        <v>0.4896414</v>
      </c>
      <c r="BD18" s="281">
        <f t="shared" si="36"/>
        <v>0.1</v>
      </c>
      <c r="BE18" s="281">
        <f t="shared" si="37"/>
        <v>0.04</v>
      </c>
      <c r="BF18" s="281">
        <f t="shared" si="38"/>
        <v>0.1</v>
      </c>
      <c r="BG18" s="281">
        <f t="shared" si="39"/>
        <v>0.04</v>
      </c>
      <c r="BH18" s="281">
        <f t="shared" si="40"/>
        <v>10.73169</v>
      </c>
      <c r="BI18" s="281">
        <f t="shared" si="41"/>
        <v>0.1548062</v>
      </c>
      <c r="BJ18" s="281">
        <f t="shared" si="42"/>
        <v>0.02</v>
      </c>
      <c r="BK18" s="281">
        <f t="shared" si="43"/>
        <v>0.02</v>
      </c>
      <c r="BL18" s="281">
        <f t="shared" si="44"/>
        <v>0.05</v>
      </c>
      <c r="BM18" s="281">
        <f t="shared" si="45"/>
        <v>0.04</v>
      </c>
      <c r="BN18" s="281">
        <f t="shared" si="46"/>
        <v>0.02</v>
      </c>
      <c r="BO18" s="281">
        <f t="shared" si="47"/>
        <v>0.04</v>
      </c>
      <c r="BP18" s="281">
        <f t="shared" si="48"/>
        <v>7.0000000000000007E-2</v>
      </c>
      <c r="BQ18" s="281">
        <f t="shared" si="49"/>
        <v>0.03</v>
      </c>
      <c r="BR18" s="281">
        <f t="shared" si="50"/>
        <v>0.06</v>
      </c>
      <c r="BS18" s="281">
        <f t="shared" si="51"/>
        <v>0.02</v>
      </c>
      <c r="BT18" s="281">
        <f t="shared" si="52"/>
        <v>0.01</v>
      </c>
      <c r="BU18" s="281">
        <f t="shared" si="53"/>
        <v>0.03</v>
      </c>
      <c r="BV18" s="281">
        <f t="shared" si="54"/>
        <v>0.01</v>
      </c>
      <c r="BW18" s="281">
        <f t="shared" si="55"/>
        <v>0.01</v>
      </c>
      <c r="BX18" s="281">
        <f t="shared" si="56"/>
        <v>0.04</v>
      </c>
      <c r="BY18" s="281">
        <f t="shared" si="57"/>
        <v>0.02</v>
      </c>
      <c r="CA18" s="280"/>
      <c r="CC18" s="282" t="str">
        <f t="shared" si="1"/>
        <v/>
      </c>
      <c r="CD18" s="282">
        <f t="shared" si="2"/>
        <v>0.1</v>
      </c>
      <c r="CE18" s="282">
        <f t="shared" si="3"/>
        <v>0.04</v>
      </c>
      <c r="CF18" s="282">
        <f t="shared" si="4"/>
        <v>7.0000000000000007E-2</v>
      </c>
      <c r="CG18" s="282">
        <f t="shared" si="5"/>
        <v>0.1</v>
      </c>
      <c r="CH18" s="282" t="str">
        <f t="shared" si="6"/>
        <v/>
      </c>
      <c r="CI18" s="282" t="str">
        <f t="shared" si="7"/>
        <v/>
      </c>
      <c r="CJ18" s="282" t="str">
        <f t="shared" si="8"/>
        <v/>
      </c>
      <c r="CK18" s="282">
        <f t="shared" si="9"/>
        <v>0.1</v>
      </c>
      <c r="CL18" s="282" t="str">
        <f t="shared" si="10"/>
        <v/>
      </c>
      <c r="CM18" s="282">
        <f t="shared" si="11"/>
        <v>0.1</v>
      </c>
      <c r="CN18" s="282">
        <f t="shared" si="12"/>
        <v>0.04</v>
      </c>
      <c r="CO18" s="282">
        <f t="shared" si="13"/>
        <v>0.1</v>
      </c>
      <c r="CP18" s="282">
        <f t="shared" si="14"/>
        <v>0.04</v>
      </c>
      <c r="CQ18" s="282" t="str">
        <f t="shared" si="15"/>
        <v/>
      </c>
      <c r="CR18" s="282" t="str">
        <f t="shared" si="16"/>
        <v/>
      </c>
      <c r="CS18" s="282">
        <f t="shared" si="17"/>
        <v>0.02</v>
      </c>
      <c r="CT18" s="282">
        <f t="shared" si="18"/>
        <v>0.02</v>
      </c>
      <c r="CU18" s="282">
        <f t="shared" si="19"/>
        <v>0.05</v>
      </c>
      <c r="CV18" s="282">
        <f t="shared" si="20"/>
        <v>0.04</v>
      </c>
      <c r="CW18" s="282">
        <f t="shared" si="21"/>
        <v>0.02</v>
      </c>
      <c r="CX18" s="282">
        <f t="shared" si="22"/>
        <v>0.04</v>
      </c>
      <c r="CY18" s="282">
        <f t="shared" si="23"/>
        <v>7.0000000000000007E-2</v>
      </c>
      <c r="CZ18" s="282">
        <f t="shared" si="24"/>
        <v>0.03</v>
      </c>
      <c r="DA18" s="282">
        <f t="shared" si="25"/>
        <v>0.06</v>
      </c>
      <c r="DB18" s="282">
        <f t="shared" si="26"/>
        <v>0.02</v>
      </c>
      <c r="DC18" s="282">
        <f t="shared" si="27"/>
        <v>0.01</v>
      </c>
      <c r="DD18" s="282">
        <f t="shared" si="28"/>
        <v>0.03</v>
      </c>
      <c r="DE18" s="282">
        <f t="shared" si="29"/>
        <v>0.01</v>
      </c>
      <c r="DF18" s="282">
        <f t="shared" si="30"/>
        <v>0.01</v>
      </c>
      <c r="DG18" s="282">
        <f t="shared" si="31"/>
        <v>0.04</v>
      </c>
      <c r="DH18" s="282">
        <f t="shared" si="32"/>
        <v>0.02</v>
      </c>
    </row>
    <row r="19" spans="2:112" s="1" customFormat="1" ht="15" customHeight="1">
      <c r="B19" s="40" t="s">
        <v>65</v>
      </c>
      <c r="C19" s="2"/>
      <c r="D19" s="2"/>
      <c r="E19" s="2"/>
      <c r="F19" s="2"/>
      <c r="G19" s="2"/>
      <c r="H19" s="2"/>
      <c r="I19" s="74"/>
      <c r="J19" s="75">
        <v>0.18349789999999999</v>
      </c>
      <c r="K19" s="79" t="s">
        <v>66</v>
      </c>
      <c r="L19" s="80" t="s">
        <v>47</v>
      </c>
      <c r="M19" s="78" t="s">
        <v>71</v>
      </c>
      <c r="N19" s="79" t="s">
        <v>66</v>
      </c>
      <c r="O19" s="79">
        <v>0.65430169999999999</v>
      </c>
      <c r="P19" s="79">
        <v>0.26927960000000001</v>
      </c>
      <c r="Q19" s="79">
        <v>0.806531</v>
      </c>
      <c r="R19" s="79" t="s">
        <v>66</v>
      </c>
      <c r="S19" s="79">
        <v>0.19375809999999999</v>
      </c>
      <c r="T19" s="89" t="s">
        <v>66</v>
      </c>
      <c r="U19" s="80" t="s">
        <v>68</v>
      </c>
      <c r="V19" s="79">
        <v>0.43132280000000001</v>
      </c>
      <c r="W19" s="80" t="s">
        <v>49</v>
      </c>
      <c r="X19" s="85">
        <v>14.80931</v>
      </c>
      <c r="Y19" s="79">
        <v>0.2947478</v>
      </c>
      <c r="Z19" s="80" t="s">
        <v>68</v>
      </c>
      <c r="AA19" s="80" t="s">
        <v>69</v>
      </c>
      <c r="AB19" s="80" t="s">
        <v>49</v>
      </c>
      <c r="AC19" s="80" t="s">
        <v>49</v>
      </c>
      <c r="AD19" s="80" t="s">
        <v>47</v>
      </c>
      <c r="AE19" s="80" t="s">
        <v>68</v>
      </c>
      <c r="AF19" s="80" t="s">
        <v>71</v>
      </c>
      <c r="AG19" s="80" t="s">
        <v>49</v>
      </c>
      <c r="AH19" s="80" t="s">
        <v>66</v>
      </c>
      <c r="AI19" s="80" t="s">
        <v>49</v>
      </c>
      <c r="AJ19" s="80">
        <v>2.0446120000000002E-2</v>
      </c>
      <c r="AK19" s="80" t="s">
        <v>68</v>
      </c>
      <c r="AL19" s="80" t="s">
        <v>69</v>
      </c>
      <c r="AM19" s="80" t="s">
        <v>49</v>
      </c>
      <c r="AN19" s="80" t="s">
        <v>69</v>
      </c>
      <c r="AO19" s="158" t="s">
        <v>47</v>
      </c>
      <c r="AP19" s="159">
        <v>43006</v>
      </c>
      <c r="AQ19" s="42"/>
      <c r="AT19" s="281">
        <f t="shared" si="33"/>
        <v>0.18349789999999999</v>
      </c>
      <c r="AU19" s="281">
        <f t="shared" si="58"/>
        <v>0.1</v>
      </c>
      <c r="AV19" s="281">
        <f t="shared" si="59"/>
        <v>0.03</v>
      </c>
      <c r="AW19" s="281">
        <f t="shared" si="60"/>
        <v>0.05</v>
      </c>
      <c r="AX19" s="281">
        <f t="shared" si="61"/>
        <v>0.1</v>
      </c>
      <c r="AY19" s="281">
        <f t="shared" si="62"/>
        <v>0.65430169999999999</v>
      </c>
      <c r="AZ19" s="281">
        <f t="shared" si="63"/>
        <v>0.26927960000000001</v>
      </c>
      <c r="BA19" s="281">
        <f t="shared" si="64"/>
        <v>0.806531</v>
      </c>
      <c r="BB19" s="281">
        <f t="shared" si="34"/>
        <v>0.1</v>
      </c>
      <c r="BC19" s="281">
        <f t="shared" si="35"/>
        <v>0.19375809999999999</v>
      </c>
      <c r="BD19" s="281">
        <f t="shared" si="36"/>
        <v>0.1</v>
      </c>
      <c r="BE19" s="281">
        <f t="shared" si="37"/>
        <v>0.04</v>
      </c>
      <c r="BF19" s="281">
        <f t="shared" si="38"/>
        <v>0.43132280000000001</v>
      </c>
      <c r="BG19" s="281">
        <f t="shared" si="39"/>
        <v>0.01</v>
      </c>
      <c r="BH19" s="281">
        <f t="shared" si="40"/>
        <v>14.80931</v>
      </c>
      <c r="BI19" s="281">
        <f t="shared" si="41"/>
        <v>0.2947478</v>
      </c>
      <c r="BJ19" s="281">
        <f t="shared" si="42"/>
        <v>0.04</v>
      </c>
      <c r="BK19" s="281">
        <f t="shared" si="43"/>
        <v>0.02</v>
      </c>
      <c r="BL19" s="281">
        <f t="shared" si="44"/>
        <v>0.01</v>
      </c>
      <c r="BM19" s="281">
        <f t="shared" si="45"/>
        <v>0.01</v>
      </c>
      <c r="BN19" s="281">
        <f t="shared" si="46"/>
        <v>0.03</v>
      </c>
      <c r="BO19" s="281">
        <f t="shared" si="47"/>
        <v>0.04</v>
      </c>
      <c r="BP19" s="281">
        <f t="shared" si="48"/>
        <v>0.05</v>
      </c>
      <c r="BQ19" s="281">
        <f t="shared" si="49"/>
        <v>0.01</v>
      </c>
      <c r="BR19" s="281">
        <f t="shared" si="50"/>
        <v>0.1</v>
      </c>
      <c r="BS19" s="281">
        <f t="shared" si="51"/>
        <v>0.01</v>
      </c>
      <c r="BT19" s="281">
        <f t="shared" si="52"/>
        <v>2.0446120000000002E-2</v>
      </c>
      <c r="BU19" s="281">
        <f t="shared" si="53"/>
        <v>0.04</v>
      </c>
      <c r="BV19" s="281">
        <f t="shared" si="54"/>
        <v>0.02</v>
      </c>
      <c r="BW19" s="281">
        <f t="shared" si="55"/>
        <v>0.01</v>
      </c>
      <c r="BX19" s="281">
        <f t="shared" si="56"/>
        <v>0.02</v>
      </c>
      <c r="BY19" s="281">
        <f t="shared" si="57"/>
        <v>0.03</v>
      </c>
      <c r="CA19" s="280"/>
      <c r="CC19" s="282" t="str">
        <f t="shared" si="1"/>
        <v/>
      </c>
      <c r="CD19" s="282">
        <f t="shared" si="2"/>
        <v>0.1</v>
      </c>
      <c r="CE19" s="282">
        <f t="shared" si="3"/>
        <v>0.03</v>
      </c>
      <c r="CF19" s="282">
        <f t="shared" si="4"/>
        <v>0.05</v>
      </c>
      <c r="CG19" s="282">
        <f t="shared" si="5"/>
        <v>0.1</v>
      </c>
      <c r="CH19" s="282" t="str">
        <f t="shared" si="6"/>
        <v/>
      </c>
      <c r="CI19" s="282" t="str">
        <f t="shared" si="7"/>
        <v/>
      </c>
      <c r="CJ19" s="282" t="str">
        <f t="shared" si="8"/>
        <v/>
      </c>
      <c r="CK19" s="282">
        <f t="shared" si="9"/>
        <v>0.1</v>
      </c>
      <c r="CL19" s="282" t="str">
        <f t="shared" si="10"/>
        <v/>
      </c>
      <c r="CM19" s="282">
        <f t="shared" si="11"/>
        <v>0.1</v>
      </c>
      <c r="CN19" s="282">
        <f t="shared" si="12"/>
        <v>0.04</v>
      </c>
      <c r="CO19" s="282" t="str">
        <f t="shared" si="13"/>
        <v/>
      </c>
      <c r="CP19" s="282">
        <f t="shared" si="14"/>
        <v>0.01</v>
      </c>
      <c r="CQ19" s="282" t="str">
        <f t="shared" si="15"/>
        <v/>
      </c>
      <c r="CR19" s="282" t="str">
        <f t="shared" si="16"/>
        <v/>
      </c>
      <c r="CS19" s="282">
        <f t="shared" si="17"/>
        <v>0.04</v>
      </c>
      <c r="CT19" s="282">
        <f t="shared" si="18"/>
        <v>0.02</v>
      </c>
      <c r="CU19" s="282">
        <f t="shared" si="19"/>
        <v>0.01</v>
      </c>
      <c r="CV19" s="282">
        <f t="shared" si="20"/>
        <v>0.01</v>
      </c>
      <c r="CW19" s="282">
        <f t="shared" si="21"/>
        <v>0.03</v>
      </c>
      <c r="CX19" s="282">
        <f t="shared" si="22"/>
        <v>0.04</v>
      </c>
      <c r="CY19" s="282">
        <f t="shared" si="23"/>
        <v>0.05</v>
      </c>
      <c r="CZ19" s="282">
        <f t="shared" si="24"/>
        <v>0.01</v>
      </c>
      <c r="DA19" s="282">
        <f t="shared" si="25"/>
        <v>0.1</v>
      </c>
      <c r="DB19" s="282">
        <f t="shared" si="26"/>
        <v>0.01</v>
      </c>
      <c r="DC19" s="282" t="str">
        <f t="shared" si="27"/>
        <v/>
      </c>
      <c r="DD19" s="282">
        <f t="shared" si="28"/>
        <v>0.04</v>
      </c>
      <c r="DE19" s="282">
        <f t="shared" si="29"/>
        <v>0.02</v>
      </c>
      <c r="DF19" s="282">
        <f t="shared" si="30"/>
        <v>0.01</v>
      </c>
      <c r="DG19" s="282">
        <f t="shared" si="31"/>
        <v>0.02</v>
      </c>
      <c r="DH19" s="282">
        <f t="shared" si="32"/>
        <v>0.03</v>
      </c>
    </row>
    <row r="20" spans="2:112" s="1" customFormat="1" ht="14.25" customHeight="1">
      <c r="B20" s="40" t="s">
        <v>65</v>
      </c>
      <c r="C20" s="2"/>
      <c r="D20" s="2"/>
      <c r="E20" s="2"/>
      <c r="F20" s="2"/>
      <c r="G20" s="2"/>
      <c r="H20" s="2"/>
      <c r="I20" s="74"/>
      <c r="J20" s="99">
        <v>0.29942629999999998</v>
      </c>
      <c r="K20" s="89" t="s">
        <v>66</v>
      </c>
      <c r="L20" s="78" t="s">
        <v>68</v>
      </c>
      <c r="M20" s="78" t="s">
        <v>6</v>
      </c>
      <c r="N20" s="89" t="s">
        <v>66</v>
      </c>
      <c r="O20" s="89">
        <v>0.26213750000000002</v>
      </c>
      <c r="P20" s="89" t="s">
        <v>66</v>
      </c>
      <c r="Q20" s="89">
        <v>0.31847310000000001</v>
      </c>
      <c r="R20" s="79" t="s">
        <v>66</v>
      </c>
      <c r="S20" s="89" t="s">
        <v>66</v>
      </c>
      <c r="T20" s="89" t="s">
        <v>66</v>
      </c>
      <c r="U20" s="78" t="s">
        <v>47</v>
      </c>
      <c r="V20" s="89" t="s">
        <v>66</v>
      </c>
      <c r="W20" s="78" t="s">
        <v>68</v>
      </c>
      <c r="X20" s="160">
        <v>21.976579999999998</v>
      </c>
      <c r="Y20" s="89">
        <v>0.180039</v>
      </c>
      <c r="Z20" s="78" t="s">
        <v>69</v>
      </c>
      <c r="AA20" s="78" t="s">
        <v>49</v>
      </c>
      <c r="AB20" s="78" t="s">
        <v>49</v>
      </c>
      <c r="AC20" s="78" t="s">
        <v>49</v>
      </c>
      <c r="AD20" s="78" t="s">
        <v>49</v>
      </c>
      <c r="AE20" s="78" t="s">
        <v>47</v>
      </c>
      <c r="AF20" s="78" t="s">
        <v>68</v>
      </c>
      <c r="AG20" s="78" t="s">
        <v>42</v>
      </c>
      <c r="AH20" s="78" t="s">
        <v>72</v>
      </c>
      <c r="AI20" s="78" t="s">
        <v>42</v>
      </c>
      <c r="AJ20" s="78" t="s">
        <v>69</v>
      </c>
      <c r="AK20" s="78" t="s">
        <v>71</v>
      </c>
      <c r="AL20" s="78" t="s">
        <v>47</v>
      </c>
      <c r="AM20" s="78" t="s">
        <v>49</v>
      </c>
      <c r="AN20" s="78" t="s">
        <v>68</v>
      </c>
      <c r="AO20" s="94" t="s">
        <v>47</v>
      </c>
      <c r="AP20" s="159">
        <v>42793</v>
      </c>
      <c r="AQ20" s="42"/>
      <c r="AT20" s="281">
        <f t="shared" si="33"/>
        <v>0.29942629999999998</v>
      </c>
      <c r="AU20" s="281">
        <f t="shared" si="58"/>
        <v>0.1</v>
      </c>
      <c r="AV20" s="281">
        <f t="shared" si="59"/>
        <v>0.04</v>
      </c>
      <c r="AW20" s="281">
        <f t="shared" si="60"/>
        <v>0.1</v>
      </c>
      <c r="AX20" s="281">
        <f t="shared" si="61"/>
        <v>0.1</v>
      </c>
      <c r="AY20" s="281">
        <f t="shared" si="62"/>
        <v>0.26213750000000002</v>
      </c>
      <c r="AZ20" s="281">
        <f t="shared" si="63"/>
        <v>0.1</v>
      </c>
      <c r="BA20" s="281">
        <f t="shared" si="64"/>
        <v>0.31847310000000001</v>
      </c>
      <c r="BB20" s="281">
        <f t="shared" si="34"/>
        <v>0.1</v>
      </c>
      <c r="BC20" s="281">
        <f t="shared" si="35"/>
        <v>0.1</v>
      </c>
      <c r="BD20" s="281">
        <f t="shared" si="36"/>
        <v>0.1</v>
      </c>
      <c r="BE20" s="281">
        <f t="shared" si="37"/>
        <v>0.03</v>
      </c>
      <c r="BF20" s="281">
        <f t="shared" si="38"/>
        <v>0.1</v>
      </c>
      <c r="BG20" s="281">
        <f t="shared" si="39"/>
        <v>0.04</v>
      </c>
      <c r="BH20" s="281">
        <f t="shared" si="40"/>
        <v>21.976579999999998</v>
      </c>
      <c r="BI20" s="281">
        <f t="shared" si="41"/>
        <v>0.180039</v>
      </c>
      <c r="BJ20" s="281">
        <f t="shared" si="42"/>
        <v>0.02</v>
      </c>
      <c r="BK20" s="281">
        <f t="shared" si="43"/>
        <v>0.01</v>
      </c>
      <c r="BL20" s="281">
        <f t="shared" si="44"/>
        <v>0.01</v>
      </c>
      <c r="BM20" s="281">
        <f t="shared" si="45"/>
        <v>0.01</v>
      </c>
      <c r="BN20" s="281">
        <f t="shared" si="46"/>
        <v>0.01</v>
      </c>
      <c r="BO20" s="281">
        <f t="shared" si="47"/>
        <v>0.03</v>
      </c>
      <c r="BP20" s="281">
        <f t="shared" si="48"/>
        <v>0.04</v>
      </c>
      <c r="BQ20" s="281">
        <f t="shared" si="49"/>
        <v>0.01</v>
      </c>
      <c r="BR20" s="281">
        <f t="shared" si="50"/>
        <v>0.08</v>
      </c>
      <c r="BS20" s="281">
        <f t="shared" si="51"/>
        <v>0.01</v>
      </c>
      <c r="BT20" s="281">
        <f t="shared" si="52"/>
        <v>0.02</v>
      </c>
      <c r="BU20" s="281">
        <f t="shared" si="53"/>
        <v>0.05</v>
      </c>
      <c r="BV20" s="281">
        <f t="shared" si="54"/>
        <v>0.03</v>
      </c>
      <c r="BW20" s="281">
        <f t="shared" si="55"/>
        <v>0.01</v>
      </c>
      <c r="BX20" s="281">
        <f t="shared" si="56"/>
        <v>0.04</v>
      </c>
      <c r="BY20" s="281">
        <f t="shared" si="57"/>
        <v>0.03</v>
      </c>
      <c r="CA20" s="280"/>
      <c r="CC20" s="282" t="str">
        <f t="shared" si="1"/>
        <v/>
      </c>
      <c r="CD20" s="282">
        <f t="shared" si="2"/>
        <v>0.1</v>
      </c>
      <c r="CE20" s="282">
        <f t="shared" si="3"/>
        <v>0.04</v>
      </c>
      <c r="CF20" s="282">
        <f t="shared" si="4"/>
        <v>0.1</v>
      </c>
      <c r="CG20" s="282">
        <f t="shared" si="5"/>
        <v>0.1</v>
      </c>
      <c r="CH20" s="282" t="str">
        <f t="shared" si="6"/>
        <v/>
      </c>
      <c r="CI20" s="282">
        <f t="shared" si="7"/>
        <v>0.1</v>
      </c>
      <c r="CJ20" s="282" t="str">
        <f t="shared" si="8"/>
        <v/>
      </c>
      <c r="CK20" s="282">
        <f t="shared" si="9"/>
        <v>0.1</v>
      </c>
      <c r="CL20" s="282">
        <f t="shared" si="10"/>
        <v>0.1</v>
      </c>
      <c r="CM20" s="282">
        <f t="shared" si="11"/>
        <v>0.1</v>
      </c>
      <c r="CN20" s="282">
        <f t="shared" si="12"/>
        <v>0.03</v>
      </c>
      <c r="CO20" s="282">
        <f t="shared" si="13"/>
        <v>0.1</v>
      </c>
      <c r="CP20" s="282">
        <f t="shared" si="14"/>
        <v>0.04</v>
      </c>
      <c r="CQ20" s="282" t="str">
        <f t="shared" si="15"/>
        <v/>
      </c>
      <c r="CR20" s="282" t="str">
        <f t="shared" si="16"/>
        <v/>
      </c>
      <c r="CS20" s="282">
        <f t="shared" si="17"/>
        <v>0.02</v>
      </c>
      <c r="CT20" s="282">
        <f t="shared" si="18"/>
        <v>0.01</v>
      </c>
      <c r="CU20" s="282">
        <f t="shared" si="19"/>
        <v>0.01</v>
      </c>
      <c r="CV20" s="282">
        <f t="shared" si="20"/>
        <v>0.01</v>
      </c>
      <c r="CW20" s="282">
        <f t="shared" si="21"/>
        <v>0.01</v>
      </c>
      <c r="CX20" s="282">
        <f t="shared" si="22"/>
        <v>0.03</v>
      </c>
      <c r="CY20" s="282">
        <f t="shared" si="23"/>
        <v>0.04</v>
      </c>
      <c r="CZ20" s="282">
        <f t="shared" si="24"/>
        <v>0.01</v>
      </c>
      <c r="DA20" s="282">
        <f t="shared" si="25"/>
        <v>0.08</v>
      </c>
      <c r="DB20" s="282">
        <f t="shared" si="26"/>
        <v>0.01</v>
      </c>
      <c r="DC20" s="282">
        <f t="shared" si="27"/>
        <v>0.02</v>
      </c>
      <c r="DD20" s="282">
        <f t="shared" si="28"/>
        <v>0.05</v>
      </c>
      <c r="DE20" s="282">
        <f t="shared" si="29"/>
        <v>0.03</v>
      </c>
      <c r="DF20" s="282">
        <f t="shared" si="30"/>
        <v>0.01</v>
      </c>
      <c r="DG20" s="282">
        <f t="shared" si="31"/>
        <v>0.04</v>
      </c>
      <c r="DH20" s="282">
        <f t="shared" si="32"/>
        <v>0.03</v>
      </c>
    </row>
    <row r="21" spans="2:112" s="1" customFormat="1" ht="15" customHeight="1">
      <c r="B21" s="40" t="s">
        <v>65</v>
      </c>
      <c r="C21" s="2"/>
      <c r="D21" s="2"/>
      <c r="E21" s="2"/>
      <c r="F21" s="2"/>
      <c r="G21" s="2"/>
      <c r="H21" s="2"/>
      <c r="I21" s="74"/>
      <c r="J21" s="99">
        <v>0.1187976</v>
      </c>
      <c r="K21" s="89">
        <v>0.1047582</v>
      </c>
      <c r="L21" s="78" t="s">
        <v>6</v>
      </c>
      <c r="M21" s="78" t="s">
        <v>73</v>
      </c>
      <c r="N21" s="89" t="s">
        <v>4</v>
      </c>
      <c r="O21" s="89">
        <v>0.69998970000000005</v>
      </c>
      <c r="P21" s="89">
        <v>0.1491973</v>
      </c>
      <c r="Q21" s="89" t="s">
        <v>4</v>
      </c>
      <c r="R21" s="79" t="s">
        <v>66</v>
      </c>
      <c r="S21" s="89" t="s">
        <v>66</v>
      </c>
      <c r="T21" s="89" t="s">
        <v>66</v>
      </c>
      <c r="U21" s="78" t="s">
        <v>71</v>
      </c>
      <c r="V21" s="89" t="s">
        <v>66</v>
      </c>
      <c r="W21" s="78" t="s">
        <v>47</v>
      </c>
      <c r="X21" s="160">
        <v>22.337969999999999</v>
      </c>
      <c r="Y21" s="89" t="s">
        <v>66</v>
      </c>
      <c r="Z21" s="78" t="s">
        <v>49</v>
      </c>
      <c r="AA21" s="78" t="s">
        <v>49</v>
      </c>
      <c r="AB21" s="78" t="s">
        <v>49</v>
      </c>
      <c r="AC21" s="78" t="s">
        <v>49</v>
      </c>
      <c r="AD21" s="78" t="s">
        <v>49</v>
      </c>
      <c r="AE21" s="78" t="s">
        <v>69</v>
      </c>
      <c r="AF21" s="78" t="s">
        <v>69</v>
      </c>
      <c r="AG21" s="78" t="s">
        <v>49</v>
      </c>
      <c r="AH21" s="78" t="s">
        <v>71</v>
      </c>
      <c r="AI21" s="78" t="s">
        <v>69</v>
      </c>
      <c r="AJ21" s="78" t="s">
        <v>49</v>
      </c>
      <c r="AK21" s="78" t="s">
        <v>69</v>
      </c>
      <c r="AL21" s="78" t="s">
        <v>47</v>
      </c>
      <c r="AM21" s="78" t="s">
        <v>49</v>
      </c>
      <c r="AN21" s="78" t="s">
        <v>47</v>
      </c>
      <c r="AO21" s="94" t="s">
        <v>69</v>
      </c>
      <c r="AP21" s="159">
        <v>42646</v>
      </c>
      <c r="AQ21" s="42"/>
      <c r="AT21" s="281">
        <f t="shared" si="33"/>
        <v>0.1187976</v>
      </c>
      <c r="AU21" s="281">
        <f t="shared" si="58"/>
        <v>0.1047582</v>
      </c>
      <c r="AV21" s="281">
        <f t="shared" si="59"/>
        <v>0.1</v>
      </c>
      <c r="AW21" s="281">
        <f t="shared" si="60"/>
        <v>7.0000000000000007E-2</v>
      </c>
      <c r="AX21" s="281">
        <f t="shared" si="61"/>
        <v>0.2</v>
      </c>
      <c r="AY21" s="281">
        <f t="shared" si="62"/>
        <v>0.69998970000000005</v>
      </c>
      <c r="AZ21" s="281">
        <f t="shared" si="63"/>
        <v>0.1491973</v>
      </c>
      <c r="BA21" s="281">
        <f t="shared" si="64"/>
        <v>0.2</v>
      </c>
      <c r="BB21" s="281">
        <f t="shared" si="34"/>
        <v>0.1</v>
      </c>
      <c r="BC21" s="281">
        <f t="shared" si="35"/>
        <v>0.1</v>
      </c>
      <c r="BD21" s="281">
        <f t="shared" si="36"/>
        <v>0.1</v>
      </c>
      <c r="BE21" s="281">
        <f t="shared" si="37"/>
        <v>0.05</v>
      </c>
      <c r="BF21" s="281">
        <f t="shared" si="38"/>
        <v>0.1</v>
      </c>
      <c r="BG21" s="281">
        <f t="shared" si="39"/>
        <v>0.03</v>
      </c>
      <c r="BH21" s="281">
        <f t="shared" si="40"/>
        <v>22.337969999999999</v>
      </c>
      <c r="BI21" s="281">
        <f t="shared" si="41"/>
        <v>0.1</v>
      </c>
      <c r="BJ21" s="281">
        <f t="shared" si="42"/>
        <v>0.01</v>
      </c>
      <c r="BK21" s="281">
        <f t="shared" si="43"/>
        <v>0.01</v>
      </c>
      <c r="BL21" s="281">
        <f t="shared" si="44"/>
        <v>0.01</v>
      </c>
      <c r="BM21" s="281">
        <f t="shared" si="45"/>
        <v>0.01</v>
      </c>
      <c r="BN21" s="281">
        <f t="shared" si="46"/>
        <v>0.01</v>
      </c>
      <c r="BO21" s="281">
        <f t="shared" si="47"/>
        <v>0.02</v>
      </c>
      <c r="BP21" s="281">
        <f t="shared" si="48"/>
        <v>0.02</v>
      </c>
      <c r="BQ21" s="281">
        <f t="shared" si="49"/>
        <v>0.01</v>
      </c>
      <c r="BR21" s="281">
        <f t="shared" si="50"/>
        <v>0.05</v>
      </c>
      <c r="BS21" s="281">
        <f t="shared" si="51"/>
        <v>0.02</v>
      </c>
      <c r="BT21" s="281">
        <f t="shared" si="52"/>
        <v>0.01</v>
      </c>
      <c r="BU21" s="281">
        <f t="shared" si="53"/>
        <v>0.02</v>
      </c>
      <c r="BV21" s="281">
        <f t="shared" si="54"/>
        <v>0.03</v>
      </c>
      <c r="BW21" s="281">
        <f t="shared" si="55"/>
        <v>0.01</v>
      </c>
      <c r="BX21" s="281">
        <f t="shared" si="56"/>
        <v>0.03</v>
      </c>
      <c r="BY21" s="281">
        <f t="shared" si="57"/>
        <v>0.02</v>
      </c>
      <c r="CA21" s="280"/>
      <c r="CC21" s="282" t="str">
        <f t="shared" si="1"/>
        <v/>
      </c>
      <c r="CD21" s="282" t="str">
        <f t="shared" si="2"/>
        <v/>
      </c>
      <c r="CE21" s="282">
        <f t="shared" si="3"/>
        <v>0.1</v>
      </c>
      <c r="CF21" s="282">
        <f t="shared" si="4"/>
        <v>7.0000000000000007E-2</v>
      </c>
      <c r="CG21" s="282">
        <f t="shared" si="5"/>
        <v>0.2</v>
      </c>
      <c r="CH21" s="282" t="str">
        <f t="shared" si="6"/>
        <v/>
      </c>
      <c r="CI21" s="282" t="str">
        <f t="shared" si="7"/>
        <v/>
      </c>
      <c r="CJ21" s="282">
        <f t="shared" si="8"/>
        <v>0.2</v>
      </c>
      <c r="CK21" s="282">
        <f t="shared" si="9"/>
        <v>0.1</v>
      </c>
      <c r="CL21" s="282">
        <f t="shared" si="10"/>
        <v>0.1</v>
      </c>
      <c r="CM21" s="282">
        <f t="shared" si="11"/>
        <v>0.1</v>
      </c>
      <c r="CN21" s="282">
        <f t="shared" si="12"/>
        <v>0.05</v>
      </c>
      <c r="CO21" s="282">
        <f t="shared" si="13"/>
        <v>0.1</v>
      </c>
      <c r="CP21" s="282">
        <f t="shared" si="14"/>
        <v>0.03</v>
      </c>
      <c r="CQ21" s="282" t="str">
        <f t="shared" si="15"/>
        <v/>
      </c>
      <c r="CR21" s="282">
        <f t="shared" si="16"/>
        <v>0.1</v>
      </c>
      <c r="CS21" s="282">
        <f t="shared" si="17"/>
        <v>0.01</v>
      </c>
      <c r="CT21" s="282">
        <f t="shared" si="18"/>
        <v>0.01</v>
      </c>
      <c r="CU21" s="282">
        <f t="shared" si="19"/>
        <v>0.01</v>
      </c>
      <c r="CV21" s="282">
        <f t="shared" si="20"/>
        <v>0.01</v>
      </c>
      <c r="CW21" s="282">
        <f t="shared" si="21"/>
        <v>0.01</v>
      </c>
      <c r="CX21" s="282">
        <f t="shared" si="22"/>
        <v>0.02</v>
      </c>
      <c r="CY21" s="282">
        <f t="shared" si="23"/>
        <v>0.02</v>
      </c>
      <c r="CZ21" s="282">
        <f t="shared" si="24"/>
        <v>0.01</v>
      </c>
      <c r="DA21" s="282">
        <f t="shared" si="25"/>
        <v>0.05</v>
      </c>
      <c r="DB21" s="282">
        <f t="shared" si="26"/>
        <v>0.02</v>
      </c>
      <c r="DC21" s="282">
        <f t="shared" si="27"/>
        <v>0.01</v>
      </c>
      <c r="DD21" s="282">
        <f t="shared" si="28"/>
        <v>0.02</v>
      </c>
      <c r="DE21" s="282">
        <f t="shared" si="29"/>
        <v>0.03</v>
      </c>
      <c r="DF21" s="282">
        <f t="shared" si="30"/>
        <v>0.01</v>
      </c>
      <c r="DG21" s="282">
        <f t="shared" si="31"/>
        <v>0.03</v>
      </c>
      <c r="DH21" s="282">
        <f t="shared" si="32"/>
        <v>0.02</v>
      </c>
    </row>
    <row r="22" spans="2:112" s="1" customFormat="1" ht="15" customHeight="1">
      <c r="B22" s="40" t="s">
        <v>65</v>
      </c>
      <c r="C22" s="2"/>
      <c r="D22" s="2"/>
      <c r="E22" s="2"/>
      <c r="F22" s="2"/>
      <c r="G22" s="2"/>
      <c r="H22" s="2"/>
      <c r="I22" s="74"/>
      <c r="J22" s="99" t="s">
        <v>6</v>
      </c>
      <c r="K22" s="79" t="s">
        <v>66</v>
      </c>
      <c r="L22" s="78" t="s">
        <v>76</v>
      </c>
      <c r="M22" s="78" t="s">
        <v>76</v>
      </c>
      <c r="N22" s="89" t="s">
        <v>66</v>
      </c>
      <c r="O22" s="89" t="s">
        <v>6</v>
      </c>
      <c r="P22" s="89" t="s">
        <v>4</v>
      </c>
      <c r="Q22" s="89">
        <v>0.32867499999999999</v>
      </c>
      <c r="R22" s="79" t="s">
        <v>66</v>
      </c>
      <c r="S22" s="89" t="s">
        <v>4</v>
      </c>
      <c r="T22" s="89" t="s">
        <v>66</v>
      </c>
      <c r="U22" s="78" t="s">
        <v>47</v>
      </c>
      <c r="V22" s="89" t="s">
        <v>4</v>
      </c>
      <c r="W22" s="78" t="s">
        <v>6</v>
      </c>
      <c r="X22" s="160">
        <v>33.692239999999998</v>
      </c>
      <c r="Y22" s="89" t="s">
        <v>66</v>
      </c>
      <c r="Z22" s="78" t="s">
        <v>49</v>
      </c>
      <c r="AA22" s="78" t="s">
        <v>49</v>
      </c>
      <c r="AB22" s="78" t="s">
        <v>72</v>
      </c>
      <c r="AC22" s="78" t="s">
        <v>49</v>
      </c>
      <c r="AD22" s="78" t="s">
        <v>49</v>
      </c>
      <c r="AE22" s="78" t="s">
        <v>49</v>
      </c>
      <c r="AF22" s="78" t="s">
        <v>47</v>
      </c>
      <c r="AG22" s="78" t="s">
        <v>68</v>
      </c>
      <c r="AH22" s="78" t="s">
        <v>67</v>
      </c>
      <c r="AI22" s="78" t="s">
        <v>49</v>
      </c>
      <c r="AJ22" s="78" t="s">
        <v>49</v>
      </c>
      <c r="AK22" s="78" t="s">
        <v>49</v>
      </c>
      <c r="AL22" s="78" t="s">
        <v>49</v>
      </c>
      <c r="AM22" s="80" t="s">
        <v>49</v>
      </c>
      <c r="AN22" s="78" t="s">
        <v>6</v>
      </c>
      <c r="AO22" s="94" t="s">
        <v>69</v>
      </c>
      <c r="AP22" s="159">
        <v>42419</v>
      </c>
      <c r="AQ22" s="42"/>
      <c r="AT22" s="281">
        <f t="shared" si="33"/>
        <v>0.1</v>
      </c>
      <c r="AU22" s="281">
        <f t="shared" si="58"/>
        <v>0.1</v>
      </c>
      <c r="AV22" s="281">
        <f t="shared" si="59"/>
        <v>0.09</v>
      </c>
      <c r="AW22" s="281">
        <f t="shared" si="60"/>
        <v>0.09</v>
      </c>
      <c r="AX22" s="281">
        <f t="shared" si="61"/>
        <v>0.1</v>
      </c>
      <c r="AY22" s="281">
        <f t="shared" si="62"/>
        <v>0.1</v>
      </c>
      <c r="AZ22" s="281">
        <f t="shared" si="63"/>
        <v>0.2</v>
      </c>
      <c r="BA22" s="281">
        <f t="shared" si="64"/>
        <v>0.32867499999999999</v>
      </c>
      <c r="BB22" s="281">
        <f t="shared" si="34"/>
        <v>0.1</v>
      </c>
      <c r="BC22" s="281">
        <f t="shared" si="35"/>
        <v>0.2</v>
      </c>
      <c r="BD22" s="281">
        <f t="shared" si="36"/>
        <v>0.1</v>
      </c>
      <c r="BE22" s="281">
        <f t="shared" si="37"/>
        <v>0.03</v>
      </c>
      <c r="BF22" s="281">
        <f t="shared" si="38"/>
        <v>0.2</v>
      </c>
      <c r="BG22" s="281">
        <f t="shared" si="39"/>
        <v>0.1</v>
      </c>
      <c r="BH22" s="281">
        <f t="shared" si="40"/>
        <v>33.692239999999998</v>
      </c>
      <c r="BI22" s="281">
        <f t="shared" si="41"/>
        <v>0.1</v>
      </c>
      <c r="BJ22" s="281">
        <f t="shared" si="42"/>
        <v>0.01</v>
      </c>
      <c r="BK22" s="281">
        <f t="shared" si="43"/>
        <v>0.01</v>
      </c>
      <c r="BL22" s="281">
        <f t="shared" si="44"/>
        <v>0.08</v>
      </c>
      <c r="BM22" s="281">
        <f t="shared" si="45"/>
        <v>0.01</v>
      </c>
      <c r="BN22" s="281">
        <f t="shared" si="46"/>
        <v>0.01</v>
      </c>
      <c r="BO22" s="281">
        <f t="shared" si="47"/>
        <v>0.01</v>
      </c>
      <c r="BP22" s="281">
        <f t="shared" si="48"/>
        <v>0.03</v>
      </c>
      <c r="BQ22" s="281">
        <f t="shared" si="49"/>
        <v>0.04</v>
      </c>
      <c r="BR22" s="281">
        <f t="shared" si="50"/>
        <v>0.06</v>
      </c>
      <c r="BS22" s="281">
        <f t="shared" si="51"/>
        <v>0.01</v>
      </c>
      <c r="BT22" s="281">
        <f t="shared" si="52"/>
        <v>0.01</v>
      </c>
      <c r="BU22" s="281">
        <f t="shared" si="53"/>
        <v>0.01</v>
      </c>
      <c r="BV22" s="281">
        <f t="shared" si="54"/>
        <v>0.01</v>
      </c>
      <c r="BW22" s="281">
        <f t="shared" si="55"/>
        <v>0.01</v>
      </c>
      <c r="BX22" s="281">
        <f t="shared" si="56"/>
        <v>0.1</v>
      </c>
      <c r="BY22" s="281">
        <f t="shared" si="57"/>
        <v>0.02</v>
      </c>
      <c r="CA22" s="280"/>
      <c r="CC22" s="282">
        <f t="shared" si="1"/>
        <v>0.1</v>
      </c>
      <c r="CD22" s="282">
        <f t="shared" si="2"/>
        <v>0.1</v>
      </c>
      <c r="CE22" s="282">
        <f t="shared" si="3"/>
        <v>0.09</v>
      </c>
      <c r="CF22" s="282">
        <f t="shared" si="4"/>
        <v>0.09</v>
      </c>
      <c r="CG22" s="282">
        <f t="shared" si="5"/>
        <v>0.1</v>
      </c>
      <c r="CH22" s="282">
        <f t="shared" si="6"/>
        <v>0.1</v>
      </c>
      <c r="CI22" s="282">
        <f t="shared" si="7"/>
        <v>0.2</v>
      </c>
      <c r="CJ22" s="282" t="str">
        <f t="shared" si="8"/>
        <v/>
      </c>
      <c r="CK22" s="282">
        <f t="shared" si="9"/>
        <v>0.1</v>
      </c>
      <c r="CL22" s="282">
        <f t="shared" si="10"/>
        <v>0.2</v>
      </c>
      <c r="CM22" s="282">
        <f t="shared" si="11"/>
        <v>0.1</v>
      </c>
      <c r="CN22" s="282">
        <f t="shared" si="12"/>
        <v>0.03</v>
      </c>
      <c r="CO22" s="282">
        <f t="shared" si="13"/>
        <v>0.2</v>
      </c>
      <c r="CP22" s="282">
        <f t="shared" si="14"/>
        <v>0.1</v>
      </c>
      <c r="CQ22" s="282" t="str">
        <f t="shared" si="15"/>
        <v/>
      </c>
      <c r="CR22" s="282">
        <f t="shared" si="16"/>
        <v>0.1</v>
      </c>
      <c r="CS22" s="282">
        <f t="shared" si="17"/>
        <v>0.01</v>
      </c>
      <c r="CT22" s="282">
        <f t="shared" si="18"/>
        <v>0.01</v>
      </c>
      <c r="CU22" s="282">
        <f t="shared" si="19"/>
        <v>0.08</v>
      </c>
      <c r="CV22" s="282">
        <f t="shared" si="20"/>
        <v>0.01</v>
      </c>
      <c r="CW22" s="282">
        <f t="shared" si="21"/>
        <v>0.01</v>
      </c>
      <c r="CX22" s="282">
        <f t="shared" si="22"/>
        <v>0.01</v>
      </c>
      <c r="CY22" s="282">
        <f t="shared" si="23"/>
        <v>0.03</v>
      </c>
      <c r="CZ22" s="282">
        <f t="shared" si="24"/>
        <v>0.04</v>
      </c>
      <c r="DA22" s="282">
        <f t="shared" si="25"/>
        <v>0.06</v>
      </c>
      <c r="DB22" s="282">
        <f t="shared" si="26"/>
        <v>0.01</v>
      </c>
      <c r="DC22" s="282">
        <f t="shared" si="27"/>
        <v>0.01</v>
      </c>
      <c r="DD22" s="282">
        <f t="shared" si="28"/>
        <v>0.01</v>
      </c>
      <c r="DE22" s="282">
        <f t="shared" si="29"/>
        <v>0.01</v>
      </c>
      <c r="DF22" s="282">
        <f t="shared" si="30"/>
        <v>0.01</v>
      </c>
      <c r="DG22" s="282">
        <f t="shared" si="31"/>
        <v>0.1</v>
      </c>
      <c r="DH22" s="282">
        <f t="shared" si="32"/>
        <v>0.02</v>
      </c>
    </row>
    <row r="23" spans="2:112" s="1" customFormat="1" ht="15" customHeight="1">
      <c r="B23" s="40" t="s">
        <v>65</v>
      </c>
      <c r="C23" s="2"/>
      <c r="D23" s="2"/>
      <c r="E23" s="2"/>
      <c r="F23" s="2"/>
      <c r="G23" s="2"/>
      <c r="H23" s="2"/>
      <c r="I23" s="74"/>
      <c r="J23" s="99" t="s">
        <v>66</v>
      </c>
      <c r="K23" s="79" t="s">
        <v>66</v>
      </c>
      <c r="L23" s="78" t="s">
        <v>73</v>
      </c>
      <c r="M23" s="78" t="s">
        <v>67</v>
      </c>
      <c r="N23" s="89" t="s">
        <v>70</v>
      </c>
      <c r="O23" s="89" t="s">
        <v>73</v>
      </c>
      <c r="P23" s="89" t="s">
        <v>66</v>
      </c>
      <c r="Q23" s="89" t="s">
        <v>70</v>
      </c>
      <c r="R23" s="79" t="s">
        <v>66</v>
      </c>
      <c r="S23" s="89" t="s">
        <v>66</v>
      </c>
      <c r="T23" s="89" t="s">
        <v>66</v>
      </c>
      <c r="U23" s="78" t="s">
        <v>69</v>
      </c>
      <c r="V23" s="89" t="s">
        <v>66</v>
      </c>
      <c r="W23" s="78" t="s">
        <v>69</v>
      </c>
      <c r="X23" s="160" t="s">
        <v>80</v>
      </c>
      <c r="Y23" s="89" t="s">
        <v>66</v>
      </c>
      <c r="Z23" s="78" t="s">
        <v>49</v>
      </c>
      <c r="AA23" s="78" t="s">
        <v>49</v>
      </c>
      <c r="AB23" s="78">
        <v>2.0933726309740996E-2</v>
      </c>
      <c r="AC23" s="78" t="s">
        <v>49</v>
      </c>
      <c r="AD23" s="78" t="s">
        <v>69</v>
      </c>
      <c r="AE23" s="78" t="s">
        <v>49</v>
      </c>
      <c r="AF23" s="78" t="s">
        <v>68</v>
      </c>
      <c r="AG23" s="78" t="s">
        <v>68</v>
      </c>
      <c r="AH23" s="78" t="s">
        <v>66</v>
      </c>
      <c r="AI23" s="78" t="s">
        <v>68</v>
      </c>
      <c r="AJ23" s="78" t="s">
        <v>49</v>
      </c>
      <c r="AK23" s="78" t="s">
        <v>49</v>
      </c>
      <c r="AL23" s="78" t="s">
        <v>49</v>
      </c>
      <c r="AM23" s="80" t="s">
        <v>49</v>
      </c>
      <c r="AN23" s="78" t="s">
        <v>71</v>
      </c>
      <c r="AO23" s="94" t="s">
        <v>47</v>
      </c>
      <c r="AP23" s="159">
        <v>42252</v>
      </c>
      <c r="AQ23" s="42"/>
      <c r="AT23" s="281">
        <f t="shared" si="33"/>
        <v>0.1</v>
      </c>
      <c r="AU23" s="281">
        <f t="shared" si="58"/>
        <v>0.1</v>
      </c>
      <c r="AV23" s="281">
        <f t="shared" si="59"/>
        <v>7.0000000000000007E-2</v>
      </c>
      <c r="AW23" s="281">
        <f t="shared" si="60"/>
        <v>0.06</v>
      </c>
      <c r="AX23" s="281">
        <f t="shared" si="61"/>
        <v>0.2</v>
      </c>
      <c r="AY23" s="281">
        <f t="shared" si="62"/>
        <v>7.0000000000000007E-2</v>
      </c>
      <c r="AZ23" s="281">
        <f t="shared" si="63"/>
        <v>0.1</v>
      </c>
      <c r="BA23" s="281">
        <f t="shared" si="64"/>
        <v>0.2</v>
      </c>
      <c r="BB23" s="281">
        <f t="shared" si="34"/>
        <v>0.1</v>
      </c>
      <c r="BC23" s="281">
        <f t="shared" si="35"/>
        <v>0.1</v>
      </c>
      <c r="BD23" s="281">
        <f t="shared" si="36"/>
        <v>0.1</v>
      </c>
      <c r="BE23" s="281">
        <f t="shared" si="37"/>
        <v>0.02</v>
      </c>
      <c r="BF23" s="281">
        <f t="shared" si="38"/>
        <v>0.1</v>
      </c>
      <c r="BG23" s="281">
        <f t="shared" si="39"/>
        <v>0.02</v>
      </c>
      <c r="BH23" s="281">
        <f t="shared" si="40"/>
        <v>12</v>
      </c>
      <c r="BI23" s="281">
        <f t="shared" si="41"/>
        <v>0.1</v>
      </c>
      <c r="BJ23" s="281">
        <f t="shared" si="42"/>
        <v>0.01</v>
      </c>
      <c r="BK23" s="281">
        <f t="shared" si="43"/>
        <v>0.01</v>
      </c>
      <c r="BL23" s="281">
        <f t="shared" si="44"/>
        <v>2.0933726309740996E-2</v>
      </c>
      <c r="BM23" s="281">
        <f t="shared" si="45"/>
        <v>0.01</v>
      </c>
      <c r="BN23" s="281">
        <f t="shared" si="46"/>
        <v>0.02</v>
      </c>
      <c r="BO23" s="281">
        <f t="shared" si="47"/>
        <v>0.01</v>
      </c>
      <c r="BP23" s="281">
        <f t="shared" si="48"/>
        <v>0.04</v>
      </c>
      <c r="BQ23" s="281">
        <f t="shared" si="49"/>
        <v>0.04</v>
      </c>
      <c r="BR23" s="281">
        <f t="shared" si="50"/>
        <v>0.1</v>
      </c>
      <c r="BS23" s="281">
        <f t="shared" si="51"/>
        <v>0.04</v>
      </c>
      <c r="BT23" s="281">
        <f t="shared" si="52"/>
        <v>0.01</v>
      </c>
      <c r="BU23" s="281">
        <f t="shared" si="53"/>
        <v>0.01</v>
      </c>
      <c r="BV23" s="281">
        <f t="shared" si="54"/>
        <v>0.01</v>
      </c>
      <c r="BW23" s="281">
        <f t="shared" si="55"/>
        <v>0.01</v>
      </c>
      <c r="BX23" s="281">
        <f t="shared" si="56"/>
        <v>0.05</v>
      </c>
      <c r="BY23" s="281">
        <f t="shared" si="57"/>
        <v>0.03</v>
      </c>
      <c r="CA23" s="280"/>
      <c r="CC23" s="282">
        <f t="shared" si="1"/>
        <v>0.1</v>
      </c>
      <c r="CD23" s="282">
        <f t="shared" si="2"/>
        <v>0.1</v>
      </c>
      <c r="CE23" s="282">
        <f t="shared" si="3"/>
        <v>7.0000000000000007E-2</v>
      </c>
      <c r="CF23" s="282">
        <f t="shared" si="4"/>
        <v>0.06</v>
      </c>
      <c r="CG23" s="282">
        <f t="shared" si="5"/>
        <v>0.2</v>
      </c>
      <c r="CH23" s="282">
        <f t="shared" si="6"/>
        <v>7.0000000000000007E-2</v>
      </c>
      <c r="CI23" s="282">
        <f t="shared" si="7"/>
        <v>0.1</v>
      </c>
      <c r="CJ23" s="282">
        <f t="shared" si="8"/>
        <v>0.2</v>
      </c>
      <c r="CK23" s="282">
        <f t="shared" si="9"/>
        <v>0.1</v>
      </c>
      <c r="CL23" s="282">
        <f t="shared" si="10"/>
        <v>0.1</v>
      </c>
      <c r="CM23" s="282">
        <f t="shared" si="11"/>
        <v>0.1</v>
      </c>
      <c r="CN23" s="282">
        <f t="shared" si="12"/>
        <v>0.02</v>
      </c>
      <c r="CO23" s="282">
        <f t="shared" si="13"/>
        <v>0.1</v>
      </c>
      <c r="CP23" s="282">
        <f t="shared" si="14"/>
        <v>0.02</v>
      </c>
      <c r="CQ23" s="282">
        <f t="shared" si="15"/>
        <v>12</v>
      </c>
      <c r="CR23" s="282">
        <f t="shared" si="16"/>
        <v>0.1</v>
      </c>
      <c r="CS23" s="282">
        <f t="shared" si="17"/>
        <v>0.01</v>
      </c>
      <c r="CT23" s="282">
        <f t="shared" si="18"/>
        <v>0.01</v>
      </c>
      <c r="CU23" s="282" t="str">
        <f t="shared" si="19"/>
        <v/>
      </c>
      <c r="CV23" s="282">
        <f t="shared" si="20"/>
        <v>0.01</v>
      </c>
      <c r="CW23" s="282">
        <f t="shared" si="21"/>
        <v>0.02</v>
      </c>
      <c r="CX23" s="282">
        <f t="shared" si="22"/>
        <v>0.01</v>
      </c>
      <c r="CY23" s="282">
        <f t="shared" si="23"/>
        <v>0.04</v>
      </c>
      <c r="CZ23" s="282">
        <f t="shared" si="24"/>
        <v>0.04</v>
      </c>
      <c r="DA23" s="282">
        <f t="shared" si="25"/>
        <v>0.1</v>
      </c>
      <c r="DB23" s="282">
        <f t="shared" si="26"/>
        <v>0.04</v>
      </c>
      <c r="DC23" s="282">
        <f t="shared" si="27"/>
        <v>0.01</v>
      </c>
      <c r="DD23" s="282">
        <f t="shared" si="28"/>
        <v>0.01</v>
      </c>
      <c r="DE23" s="282">
        <f t="shared" si="29"/>
        <v>0.01</v>
      </c>
      <c r="DF23" s="282">
        <f t="shared" si="30"/>
        <v>0.01</v>
      </c>
      <c r="DG23" s="282">
        <f t="shared" si="31"/>
        <v>0.05</v>
      </c>
      <c r="DH23" s="282">
        <f t="shared" si="32"/>
        <v>0.03</v>
      </c>
    </row>
    <row r="24" spans="2:112" s="1" customFormat="1" ht="15" customHeight="1">
      <c r="B24" s="40" t="s">
        <v>65</v>
      </c>
      <c r="C24" s="2"/>
      <c r="D24" s="2"/>
      <c r="E24" s="2"/>
      <c r="F24" s="2"/>
      <c r="G24" s="2"/>
      <c r="H24" s="2"/>
      <c r="I24" s="74"/>
      <c r="J24" s="99" t="s">
        <v>67</v>
      </c>
      <c r="K24" s="89">
        <v>0.32455420000000001</v>
      </c>
      <c r="L24" s="78" t="s">
        <v>68</v>
      </c>
      <c r="M24" s="78" t="s">
        <v>69</v>
      </c>
      <c r="N24" s="89" t="s">
        <v>66</v>
      </c>
      <c r="O24" s="89" t="s">
        <v>76</v>
      </c>
      <c r="P24" s="89" t="s">
        <v>70</v>
      </c>
      <c r="Q24" s="89" t="s">
        <v>71</v>
      </c>
      <c r="R24" s="89" t="s">
        <v>47</v>
      </c>
      <c r="S24" s="89" t="s">
        <v>47</v>
      </c>
      <c r="T24" s="89">
        <v>4.2555450000000002E-2</v>
      </c>
      <c r="U24" s="78" t="s">
        <v>49</v>
      </c>
      <c r="V24" s="89" t="s">
        <v>68</v>
      </c>
      <c r="W24" s="78" t="s">
        <v>68</v>
      </c>
      <c r="X24" s="160">
        <v>10.69781</v>
      </c>
      <c r="Y24" s="89" t="s">
        <v>69</v>
      </c>
      <c r="Z24" s="78">
        <v>6.8580990000000003E-3</v>
      </c>
      <c r="AA24" s="78" t="s">
        <v>49</v>
      </c>
      <c r="AB24" s="78" t="s">
        <v>47</v>
      </c>
      <c r="AC24" s="78" t="s">
        <v>42</v>
      </c>
      <c r="AD24" s="78" t="s">
        <v>49</v>
      </c>
      <c r="AE24" s="78" t="s">
        <v>69</v>
      </c>
      <c r="AF24" s="78" t="s">
        <v>69</v>
      </c>
      <c r="AG24" s="78" t="s">
        <v>47</v>
      </c>
      <c r="AH24" s="78" t="s">
        <v>67</v>
      </c>
      <c r="AI24" s="78" t="s">
        <v>49</v>
      </c>
      <c r="AJ24" s="78" t="s">
        <v>49</v>
      </c>
      <c r="AK24" s="78" t="s">
        <v>42</v>
      </c>
      <c r="AL24" s="78" t="s">
        <v>49</v>
      </c>
      <c r="AM24" s="78" t="s">
        <v>49</v>
      </c>
      <c r="AN24" s="78" t="s">
        <v>71</v>
      </c>
      <c r="AO24" s="94" t="s">
        <v>71</v>
      </c>
      <c r="AP24" s="159">
        <v>42060</v>
      </c>
      <c r="AQ24" s="42"/>
      <c r="AT24" s="281">
        <f t="shared" si="33"/>
        <v>0.06</v>
      </c>
      <c r="AU24" s="281">
        <f t="shared" si="58"/>
        <v>0.32455420000000001</v>
      </c>
      <c r="AV24" s="281">
        <f t="shared" si="59"/>
        <v>0.04</v>
      </c>
      <c r="AW24" s="281">
        <f t="shared" si="60"/>
        <v>0.02</v>
      </c>
      <c r="AX24" s="281">
        <f t="shared" si="61"/>
        <v>0.1</v>
      </c>
      <c r="AY24" s="281">
        <f t="shared" si="62"/>
        <v>0.09</v>
      </c>
      <c r="AZ24" s="281">
        <f t="shared" si="63"/>
        <v>0.2</v>
      </c>
      <c r="BA24" s="281">
        <f t="shared" si="64"/>
        <v>0.05</v>
      </c>
      <c r="BB24" s="281">
        <f t="shared" si="34"/>
        <v>0.03</v>
      </c>
      <c r="BC24" s="281">
        <f t="shared" si="35"/>
        <v>0.03</v>
      </c>
      <c r="BD24" s="281">
        <f t="shared" si="36"/>
        <v>4.2555450000000002E-2</v>
      </c>
      <c r="BE24" s="281">
        <f t="shared" si="37"/>
        <v>0.01</v>
      </c>
      <c r="BF24" s="281">
        <f t="shared" si="38"/>
        <v>0.04</v>
      </c>
      <c r="BG24" s="281">
        <f t="shared" si="39"/>
        <v>0.04</v>
      </c>
      <c r="BH24" s="281">
        <f t="shared" si="40"/>
        <v>10.69781</v>
      </c>
      <c r="BI24" s="281">
        <f t="shared" si="41"/>
        <v>0.02</v>
      </c>
      <c r="BJ24" s="281">
        <f t="shared" si="42"/>
        <v>6.8580990000000003E-3</v>
      </c>
      <c r="BK24" s="281">
        <f t="shared" si="43"/>
        <v>0.01</v>
      </c>
      <c r="BL24" s="281">
        <f t="shared" si="44"/>
        <v>0.03</v>
      </c>
      <c r="BM24" s="281">
        <f t="shared" si="45"/>
        <v>0.01</v>
      </c>
      <c r="BN24" s="281">
        <f t="shared" si="46"/>
        <v>0.01</v>
      </c>
      <c r="BO24" s="281">
        <f t="shared" si="47"/>
        <v>0.02</v>
      </c>
      <c r="BP24" s="281">
        <f t="shared" si="48"/>
        <v>0.02</v>
      </c>
      <c r="BQ24" s="281">
        <f t="shared" si="49"/>
        <v>0.03</v>
      </c>
      <c r="BR24" s="281">
        <f t="shared" si="50"/>
        <v>0.06</v>
      </c>
      <c r="BS24" s="281">
        <f t="shared" si="51"/>
        <v>0.01</v>
      </c>
      <c r="BT24" s="281">
        <f t="shared" si="52"/>
        <v>0.01</v>
      </c>
      <c r="BU24" s="281">
        <f t="shared" si="53"/>
        <v>0.01</v>
      </c>
      <c r="BV24" s="281">
        <f t="shared" si="54"/>
        <v>0.01</v>
      </c>
      <c r="BW24" s="281">
        <f t="shared" si="55"/>
        <v>0.01</v>
      </c>
      <c r="BX24" s="281">
        <f t="shared" si="56"/>
        <v>0.05</v>
      </c>
      <c r="BY24" s="281">
        <f t="shared" si="57"/>
        <v>0.05</v>
      </c>
      <c r="CA24" s="280"/>
      <c r="CC24" s="282">
        <f t="shared" si="1"/>
        <v>0.06</v>
      </c>
      <c r="CD24" s="282" t="str">
        <f t="shared" si="2"/>
        <v/>
      </c>
      <c r="CE24" s="282">
        <f t="shared" si="3"/>
        <v>0.04</v>
      </c>
      <c r="CF24" s="282">
        <f t="shared" si="4"/>
        <v>0.02</v>
      </c>
      <c r="CG24" s="282">
        <f t="shared" si="5"/>
        <v>0.1</v>
      </c>
      <c r="CH24" s="282">
        <f t="shared" si="6"/>
        <v>0.09</v>
      </c>
      <c r="CI24" s="282">
        <f t="shared" si="7"/>
        <v>0.2</v>
      </c>
      <c r="CJ24" s="282">
        <f t="shared" si="8"/>
        <v>0.05</v>
      </c>
      <c r="CK24" s="282">
        <f t="shared" si="9"/>
        <v>0.03</v>
      </c>
      <c r="CL24" s="282">
        <f t="shared" si="10"/>
        <v>0.03</v>
      </c>
      <c r="CM24" s="282" t="str">
        <f t="shared" si="11"/>
        <v/>
      </c>
      <c r="CN24" s="282">
        <f t="shared" si="12"/>
        <v>0.01</v>
      </c>
      <c r="CO24" s="282">
        <f t="shared" si="13"/>
        <v>0.04</v>
      </c>
      <c r="CP24" s="282">
        <f t="shared" si="14"/>
        <v>0.04</v>
      </c>
      <c r="CQ24" s="282" t="str">
        <f t="shared" si="15"/>
        <v/>
      </c>
      <c r="CR24" s="282">
        <f t="shared" si="16"/>
        <v>0.02</v>
      </c>
      <c r="CS24" s="282" t="str">
        <f t="shared" si="17"/>
        <v/>
      </c>
      <c r="CT24" s="282">
        <f t="shared" si="18"/>
        <v>0.01</v>
      </c>
      <c r="CU24" s="282">
        <f t="shared" si="19"/>
        <v>0.03</v>
      </c>
      <c r="CV24" s="282">
        <f t="shared" si="20"/>
        <v>0.01</v>
      </c>
      <c r="CW24" s="282">
        <f t="shared" si="21"/>
        <v>0.01</v>
      </c>
      <c r="CX24" s="282">
        <f t="shared" si="22"/>
        <v>0.02</v>
      </c>
      <c r="CY24" s="282">
        <f t="shared" si="23"/>
        <v>0.02</v>
      </c>
      <c r="CZ24" s="282">
        <f t="shared" si="24"/>
        <v>0.03</v>
      </c>
      <c r="DA24" s="282">
        <f t="shared" si="25"/>
        <v>0.06</v>
      </c>
      <c r="DB24" s="282">
        <f t="shared" si="26"/>
        <v>0.01</v>
      </c>
      <c r="DC24" s="282">
        <f t="shared" si="27"/>
        <v>0.01</v>
      </c>
      <c r="DD24" s="282">
        <f t="shared" si="28"/>
        <v>0.01</v>
      </c>
      <c r="DE24" s="282">
        <f t="shared" si="29"/>
        <v>0.01</v>
      </c>
      <c r="DF24" s="282">
        <f t="shared" si="30"/>
        <v>0.01</v>
      </c>
      <c r="DG24" s="282">
        <f t="shared" si="31"/>
        <v>0.05</v>
      </c>
      <c r="DH24" s="282">
        <f t="shared" si="32"/>
        <v>0.05</v>
      </c>
    </row>
    <row r="25" spans="2:112" s="1" customFormat="1" ht="15" customHeight="1">
      <c r="B25" s="40" t="s">
        <v>65</v>
      </c>
      <c r="C25" s="2"/>
      <c r="D25" s="2"/>
      <c r="E25" s="2"/>
      <c r="F25" s="2"/>
      <c r="G25" s="2"/>
      <c r="H25" s="2"/>
      <c r="I25" s="74"/>
      <c r="J25" s="99">
        <v>0.208063</v>
      </c>
      <c r="K25" s="89">
        <v>0.24487239999999999</v>
      </c>
      <c r="L25" s="78" t="s">
        <v>71</v>
      </c>
      <c r="M25" s="78" t="s">
        <v>67</v>
      </c>
      <c r="N25" s="89">
        <v>0.5144109</v>
      </c>
      <c r="O25" s="89">
        <v>0.3392964</v>
      </c>
      <c r="P25" s="89" t="s">
        <v>81</v>
      </c>
      <c r="Q25" s="89" t="s">
        <v>82</v>
      </c>
      <c r="R25" s="89" t="s">
        <v>69</v>
      </c>
      <c r="S25" s="89">
        <v>0.21648410000000001</v>
      </c>
      <c r="T25" s="89" t="s">
        <v>73</v>
      </c>
      <c r="U25" s="78" t="s">
        <v>47</v>
      </c>
      <c r="V25" s="89" t="s">
        <v>81</v>
      </c>
      <c r="W25" s="78" t="s">
        <v>69</v>
      </c>
      <c r="X25" s="160" t="s">
        <v>83</v>
      </c>
      <c r="Y25" s="89" t="s">
        <v>69</v>
      </c>
      <c r="Z25" s="78" t="s">
        <v>47</v>
      </c>
      <c r="AA25" s="78" t="s">
        <v>49</v>
      </c>
      <c r="AB25" s="78" t="s">
        <v>49</v>
      </c>
      <c r="AC25" s="78" t="s">
        <v>49</v>
      </c>
      <c r="AD25" s="78" t="s">
        <v>69</v>
      </c>
      <c r="AE25" s="78" t="s">
        <v>49</v>
      </c>
      <c r="AF25" s="78" t="s">
        <v>68</v>
      </c>
      <c r="AG25" s="78" t="s">
        <v>69</v>
      </c>
      <c r="AH25" s="78" t="s">
        <v>84</v>
      </c>
      <c r="AI25" s="78" t="s">
        <v>49</v>
      </c>
      <c r="AJ25" s="78" t="s">
        <v>49</v>
      </c>
      <c r="AK25" s="78" t="s">
        <v>49</v>
      </c>
      <c r="AL25" s="78" t="s">
        <v>49</v>
      </c>
      <c r="AM25" s="78" t="s">
        <v>49</v>
      </c>
      <c r="AN25" s="78" t="s">
        <v>71</v>
      </c>
      <c r="AO25" s="94" t="s">
        <v>68</v>
      </c>
      <c r="AP25" s="159">
        <v>41936</v>
      </c>
      <c r="AQ25" s="42"/>
      <c r="AT25" s="281">
        <f t="shared" si="33"/>
        <v>0.208063</v>
      </c>
      <c r="AU25" s="281">
        <f t="shared" si="58"/>
        <v>0.24487239999999999</v>
      </c>
      <c r="AV25" s="281">
        <f t="shared" si="59"/>
        <v>0.05</v>
      </c>
      <c r="AW25" s="281">
        <f t="shared" si="60"/>
        <v>0.06</v>
      </c>
      <c r="AX25" s="281">
        <f t="shared" si="61"/>
        <v>0.5144109</v>
      </c>
      <c r="AY25" s="281">
        <f t="shared" si="62"/>
        <v>0.3392964</v>
      </c>
      <c r="AZ25" s="281">
        <f t="shared" si="63"/>
        <v>0.1</v>
      </c>
      <c r="BA25" s="281">
        <f t="shared" si="64"/>
        <v>0.2</v>
      </c>
      <c r="BB25" s="281">
        <f t="shared" si="34"/>
        <v>0.02</v>
      </c>
      <c r="BC25" s="281">
        <f t="shared" si="35"/>
        <v>0.21648410000000001</v>
      </c>
      <c r="BD25" s="281">
        <f t="shared" si="36"/>
        <v>7.0000000000000007E-2</v>
      </c>
      <c r="BE25" s="281">
        <f t="shared" si="37"/>
        <v>0.03</v>
      </c>
      <c r="BF25" s="281">
        <f t="shared" si="38"/>
        <v>0.1</v>
      </c>
      <c r="BG25" s="281">
        <f t="shared" si="39"/>
        <v>0.02</v>
      </c>
      <c r="BH25" s="281">
        <f t="shared" si="40"/>
        <v>20</v>
      </c>
      <c r="BI25" s="281">
        <f t="shared" si="41"/>
        <v>0.02</v>
      </c>
      <c r="BJ25" s="281">
        <f t="shared" si="42"/>
        <v>0.03</v>
      </c>
      <c r="BK25" s="281">
        <f t="shared" si="43"/>
        <v>0.01</v>
      </c>
      <c r="BL25" s="281">
        <f t="shared" si="44"/>
        <v>0.01</v>
      </c>
      <c r="BM25" s="281">
        <f t="shared" si="45"/>
        <v>0.01</v>
      </c>
      <c r="BN25" s="281">
        <f t="shared" si="46"/>
        <v>0.02</v>
      </c>
      <c r="BO25" s="281">
        <f t="shared" si="47"/>
        <v>0.01</v>
      </c>
      <c r="BP25" s="281">
        <f t="shared" si="48"/>
        <v>0.04</v>
      </c>
      <c r="BQ25" s="281">
        <f t="shared" si="49"/>
        <v>0.02</v>
      </c>
      <c r="BR25" s="281">
        <f t="shared" si="50"/>
        <v>0.1</v>
      </c>
      <c r="BS25" s="281">
        <f t="shared" si="51"/>
        <v>0.01</v>
      </c>
      <c r="BT25" s="281">
        <f t="shared" si="52"/>
        <v>0.01</v>
      </c>
      <c r="BU25" s="281">
        <f t="shared" si="53"/>
        <v>0.01</v>
      </c>
      <c r="BV25" s="281">
        <f t="shared" si="54"/>
        <v>0.01</v>
      </c>
      <c r="BW25" s="281">
        <f t="shared" si="55"/>
        <v>0.01</v>
      </c>
      <c r="BX25" s="281">
        <f t="shared" si="56"/>
        <v>0.05</v>
      </c>
      <c r="BY25" s="281">
        <f t="shared" si="57"/>
        <v>0.04</v>
      </c>
      <c r="CA25" s="280"/>
      <c r="CC25" s="282" t="str">
        <f t="shared" si="1"/>
        <v/>
      </c>
      <c r="CD25" s="282" t="str">
        <f t="shared" si="2"/>
        <v/>
      </c>
      <c r="CE25" s="282">
        <f t="shared" si="3"/>
        <v>0.05</v>
      </c>
      <c r="CF25" s="282">
        <f t="shared" si="4"/>
        <v>0.06</v>
      </c>
      <c r="CG25" s="282" t="str">
        <f t="shared" si="5"/>
        <v/>
      </c>
      <c r="CH25" s="282" t="str">
        <f t="shared" si="6"/>
        <v/>
      </c>
      <c r="CI25" s="282">
        <f t="shared" si="7"/>
        <v>0.1</v>
      </c>
      <c r="CJ25" s="282">
        <f t="shared" si="8"/>
        <v>0.2</v>
      </c>
      <c r="CK25" s="282">
        <f t="shared" si="9"/>
        <v>0.02</v>
      </c>
      <c r="CL25" s="282" t="str">
        <f t="shared" si="10"/>
        <v/>
      </c>
      <c r="CM25" s="282">
        <f t="shared" si="11"/>
        <v>7.0000000000000007E-2</v>
      </c>
      <c r="CN25" s="282">
        <f t="shared" si="12"/>
        <v>0.03</v>
      </c>
      <c r="CO25" s="282">
        <f t="shared" si="13"/>
        <v>0.1</v>
      </c>
      <c r="CP25" s="282">
        <f t="shared" si="14"/>
        <v>0.02</v>
      </c>
      <c r="CQ25" s="282">
        <f t="shared" si="15"/>
        <v>20</v>
      </c>
      <c r="CR25" s="282">
        <f t="shared" si="16"/>
        <v>0.02</v>
      </c>
      <c r="CS25" s="282">
        <f t="shared" si="17"/>
        <v>0.03</v>
      </c>
      <c r="CT25" s="282">
        <f t="shared" si="18"/>
        <v>0.01</v>
      </c>
      <c r="CU25" s="282">
        <f t="shared" si="19"/>
        <v>0.01</v>
      </c>
      <c r="CV25" s="282">
        <f t="shared" si="20"/>
        <v>0.01</v>
      </c>
      <c r="CW25" s="282">
        <f t="shared" si="21"/>
        <v>0.02</v>
      </c>
      <c r="CX25" s="282">
        <f t="shared" si="22"/>
        <v>0.01</v>
      </c>
      <c r="CY25" s="282">
        <f t="shared" si="23"/>
        <v>0.04</v>
      </c>
      <c r="CZ25" s="282">
        <f t="shared" si="24"/>
        <v>0.02</v>
      </c>
      <c r="DA25" s="282">
        <f t="shared" si="25"/>
        <v>0.1</v>
      </c>
      <c r="DB25" s="282">
        <f t="shared" si="26"/>
        <v>0.01</v>
      </c>
      <c r="DC25" s="282">
        <f t="shared" si="27"/>
        <v>0.01</v>
      </c>
      <c r="DD25" s="282">
        <f t="shared" si="28"/>
        <v>0.01</v>
      </c>
      <c r="DE25" s="282">
        <f t="shared" si="29"/>
        <v>0.01</v>
      </c>
      <c r="DF25" s="282">
        <f t="shared" si="30"/>
        <v>0.01</v>
      </c>
      <c r="DG25" s="282">
        <f t="shared" si="31"/>
        <v>0.05</v>
      </c>
      <c r="DH25" s="282">
        <f t="shared" si="32"/>
        <v>0.04</v>
      </c>
    </row>
    <row r="26" spans="2:112" s="1" customFormat="1" ht="15" customHeight="1">
      <c r="B26" s="40" t="s">
        <v>65</v>
      </c>
      <c r="C26" s="9"/>
      <c r="D26" s="9"/>
      <c r="E26" s="9"/>
      <c r="F26" s="9"/>
      <c r="G26" s="9"/>
      <c r="H26" s="9"/>
      <c r="I26" s="43"/>
      <c r="J26" s="79">
        <v>0.32126650000000001</v>
      </c>
      <c r="K26" s="79">
        <v>0.5980259</v>
      </c>
      <c r="L26" s="80" t="s">
        <v>68</v>
      </c>
      <c r="M26" s="80">
        <v>3.2506680000000003E-2</v>
      </c>
      <c r="N26" s="89">
        <v>0.24550259999999999</v>
      </c>
      <c r="O26" s="79">
        <v>7.3907319999999999</v>
      </c>
      <c r="P26" s="79">
        <v>4.1227330000000002</v>
      </c>
      <c r="Q26" s="89">
        <v>2.1481849999999998</v>
      </c>
      <c r="R26" s="79" t="s">
        <v>68</v>
      </c>
      <c r="S26" s="89">
        <v>0.25663069999999999</v>
      </c>
      <c r="T26" s="89" t="s">
        <v>73</v>
      </c>
      <c r="U26" s="78" t="s">
        <v>49</v>
      </c>
      <c r="V26" s="79" t="s">
        <v>72</v>
      </c>
      <c r="W26" s="80" t="s">
        <v>68</v>
      </c>
      <c r="X26" s="85">
        <v>92.881050000000002</v>
      </c>
      <c r="Y26" s="79" t="s">
        <v>71</v>
      </c>
      <c r="Z26" s="80">
        <v>2.1407209999999999E-2</v>
      </c>
      <c r="AA26" s="80" t="s">
        <v>69</v>
      </c>
      <c r="AB26" s="80" t="s">
        <v>69</v>
      </c>
      <c r="AC26" s="80" t="s">
        <v>69</v>
      </c>
      <c r="AD26" s="80" t="s">
        <v>49</v>
      </c>
      <c r="AE26" s="80" t="s">
        <v>49</v>
      </c>
      <c r="AF26" s="80">
        <v>2.805937E-2</v>
      </c>
      <c r="AG26" s="80" t="s">
        <v>47</v>
      </c>
      <c r="AH26" s="80" t="s">
        <v>66</v>
      </c>
      <c r="AI26" s="80" t="s">
        <v>69</v>
      </c>
      <c r="AJ26" s="80" t="s">
        <v>49</v>
      </c>
      <c r="AK26" s="80" t="s">
        <v>49</v>
      </c>
      <c r="AL26" s="80" t="s">
        <v>69</v>
      </c>
      <c r="AM26" s="80" t="s">
        <v>49</v>
      </c>
      <c r="AN26" s="80" t="s">
        <v>76</v>
      </c>
      <c r="AO26" s="80" t="s">
        <v>71</v>
      </c>
      <c r="AP26" s="100">
        <v>41908</v>
      </c>
      <c r="AQ26" s="42"/>
      <c r="AT26" s="281">
        <f t="shared" si="33"/>
        <v>0.32126650000000001</v>
      </c>
      <c r="AU26" s="281">
        <f t="shared" si="58"/>
        <v>0.5980259</v>
      </c>
      <c r="AV26" s="281">
        <f t="shared" si="59"/>
        <v>0.04</v>
      </c>
      <c r="AW26" s="281">
        <f t="shared" si="60"/>
        <v>3.2506680000000003E-2</v>
      </c>
      <c r="AX26" s="281">
        <f t="shared" si="61"/>
        <v>0.24550259999999999</v>
      </c>
      <c r="AY26" s="281">
        <f t="shared" si="62"/>
        <v>7.3907319999999999</v>
      </c>
      <c r="AZ26" s="281">
        <f t="shared" si="63"/>
        <v>4.1227330000000002</v>
      </c>
      <c r="BA26" s="281">
        <f t="shared" si="64"/>
        <v>2.1481849999999998</v>
      </c>
      <c r="BB26" s="281">
        <f t="shared" si="34"/>
        <v>0.04</v>
      </c>
      <c r="BC26" s="281">
        <f t="shared" si="35"/>
        <v>0.25663069999999999</v>
      </c>
      <c r="BD26" s="281">
        <f t="shared" si="36"/>
        <v>7.0000000000000007E-2</v>
      </c>
      <c r="BE26" s="281">
        <f t="shared" si="37"/>
        <v>0.01</v>
      </c>
      <c r="BF26" s="281">
        <f t="shared" si="38"/>
        <v>0.08</v>
      </c>
      <c r="BG26" s="281">
        <f t="shared" si="39"/>
        <v>0.04</v>
      </c>
      <c r="BH26" s="281">
        <f t="shared" si="40"/>
        <v>92.881050000000002</v>
      </c>
      <c r="BI26" s="281">
        <f t="shared" si="41"/>
        <v>0.05</v>
      </c>
      <c r="BJ26" s="281">
        <f t="shared" si="42"/>
        <v>2.1407209999999999E-2</v>
      </c>
      <c r="BK26" s="281">
        <f t="shared" si="43"/>
        <v>0.02</v>
      </c>
      <c r="BL26" s="281">
        <f t="shared" si="44"/>
        <v>0.02</v>
      </c>
      <c r="BM26" s="281">
        <f t="shared" si="45"/>
        <v>0.02</v>
      </c>
      <c r="BN26" s="281">
        <f t="shared" si="46"/>
        <v>0.01</v>
      </c>
      <c r="BO26" s="281">
        <f t="shared" si="47"/>
        <v>0.01</v>
      </c>
      <c r="BP26" s="281">
        <f t="shared" si="48"/>
        <v>2.805937E-2</v>
      </c>
      <c r="BQ26" s="281">
        <f t="shared" si="49"/>
        <v>0.03</v>
      </c>
      <c r="BR26" s="281">
        <f t="shared" si="50"/>
        <v>0.1</v>
      </c>
      <c r="BS26" s="281">
        <f t="shared" si="51"/>
        <v>0.02</v>
      </c>
      <c r="BT26" s="281">
        <f t="shared" si="52"/>
        <v>0.01</v>
      </c>
      <c r="BU26" s="281">
        <f t="shared" si="53"/>
        <v>0.01</v>
      </c>
      <c r="BV26" s="281">
        <f t="shared" si="54"/>
        <v>0.02</v>
      </c>
      <c r="BW26" s="281">
        <f t="shared" si="55"/>
        <v>0.01</v>
      </c>
      <c r="BX26" s="281">
        <f t="shared" si="56"/>
        <v>0.09</v>
      </c>
      <c r="BY26" s="281">
        <f t="shared" si="57"/>
        <v>0.05</v>
      </c>
      <c r="CA26" s="280"/>
      <c r="CC26" s="282" t="str">
        <f t="shared" si="1"/>
        <v/>
      </c>
      <c r="CD26" s="282" t="str">
        <f t="shared" si="2"/>
        <v/>
      </c>
      <c r="CE26" s="282">
        <f t="shared" si="3"/>
        <v>0.04</v>
      </c>
      <c r="CF26" s="282" t="str">
        <f t="shared" si="4"/>
        <v/>
      </c>
      <c r="CG26" s="282" t="str">
        <f t="shared" si="5"/>
        <v/>
      </c>
      <c r="CH26" s="282" t="str">
        <f t="shared" si="6"/>
        <v/>
      </c>
      <c r="CI26" s="282" t="str">
        <f t="shared" si="7"/>
        <v/>
      </c>
      <c r="CJ26" s="282" t="str">
        <f t="shared" si="8"/>
        <v/>
      </c>
      <c r="CK26" s="282">
        <f t="shared" si="9"/>
        <v>0.04</v>
      </c>
      <c r="CL26" s="282" t="str">
        <f t="shared" si="10"/>
        <v/>
      </c>
      <c r="CM26" s="282">
        <f t="shared" si="11"/>
        <v>7.0000000000000007E-2</v>
      </c>
      <c r="CN26" s="282">
        <f t="shared" si="12"/>
        <v>0.01</v>
      </c>
      <c r="CO26" s="282">
        <f t="shared" si="13"/>
        <v>0.08</v>
      </c>
      <c r="CP26" s="282">
        <f t="shared" si="14"/>
        <v>0.04</v>
      </c>
      <c r="CQ26" s="282" t="str">
        <f t="shared" si="15"/>
        <v/>
      </c>
      <c r="CR26" s="282">
        <f t="shared" si="16"/>
        <v>0.05</v>
      </c>
      <c r="CS26" s="282" t="str">
        <f t="shared" si="17"/>
        <v/>
      </c>
      <c r="CT26" s="282">
        <f t="shared" si="18"/>
        <v>0.02</v>
      </c>
      <c r="CU26" s="282">
        <f t="shared" si="19"/>
        <v>0.02</v>
      </c>
      <c r="CV26" s="282">
        <f t="shared" si="20"/>
        <v>0.02</v>
      </c>
      <c r="CW26" s="282">
        <f t="shared" si="21"/>
        <v>0.01</v>
      </c>
      <c r="CX26" s="282">
        <f t="shared" si="22"/>
        <v>0.01</v>
      </c>
      <c r="CY26" s="282" t="str">
        <f t="shared" si="23"/>
        <v/>
      </c>
      <c r="CZ26" s="282">
        <f t="shared" si="24"/>
        <v>0.03</v>
      </c>
      <c r="DA26" s="282">
        <f t="shared" si="25"/>
        <v>0.1</v>
      </c>
      <c r="DB26" s="282">
        <f t="shared" si="26"/>
        <v>0.02</v>
      </c>
      <c r="DC26" s="282">
        <f t="shared" si="27"/>
        <v>0.01</v>
      </c>
      <c r="DD26" s="282">
        <f t="shared" si="28"/>
        <v>0.01</v>
      </c>
      <c r="DE26" s="282">
        <f t="shared" si="29"/>
        <v>0.02</v>
      </c>
      <c r="DF26" s="282">
        <f t="shared" si="30"/>
        <v>0.01</v>
      </c>
      <c r="DG26" s="282">
        <f t="shared" si="31"/>
        <v>0.09</v>
      </c>
      <c r="DH26" s="282">
        <f t="shared" si="32"/>
        <v>0.05</v>
      </c>
    </row>
    <row r="27" spans="2:112" s="1" customFormat="1" ht="15" customHeight="1">
      <c r="B27" s="40" t="s">
        <v>65</v>
      </c>
      <c r="C27" s="9"/>
      <c r="D27" s="9"/>
      <c r="E27" s="9"/>
      <c r="F27" s="9"/>
      <c r="G27" s="9"/>
      <c r="H27" s="9"/>
      <c r="I27" s="43"/>
      <c r="J27" s="79">
        <v>0.8079305</v>
      </c>
      <c r="K27" s="79">
        <v>0.94719209999999998</v>
      </c>
      <c r="L27" s="80">
        <v>1.6536360000000001</v>
      </c>
      <c r="M27" s="80">
        <v>6.8146579999999998E-2</v>
      </c>
      <c r="N27" s="79">
        <v>2.4639190000000002</v>
      </c>
      <c r="O27" s="79">
        <v>1.040009</v>
      </c>
      <c r="P27" s="79">
        <v>0.46445209999999998</v>
      </c>
      <c r="Q27" s="79">
        <v>2.7891729999999999</v>
      </c>
      <c r="R27" s="79" t="s">
        <v>49</v>
      </c>
      <c r="S27" s="79">
        <v>1.8442940000000001</v>
      </c>
      <c r="T27" s="79">
        <v>0.77205440000000003</v>
      </c>
      <c r="U27" s="80" t="s">
        <v>49</v>
      </c>
      <c r="V27" s="79">
        <v>0.30034179999999999</v>
      </c>
      <c r="W27" s="80" t="s">
        <v>69</v>
      </c>
      <c r="X27" s="85">
        <v>541.04369999999994</v>
      </c>
      <c r="Y27" s="79">
        <v>1.4872399999999999E-2</v>
      </c>
      <c r="Z27" s="80">
        <v>2.3265959999999999E-2</v>
      </c>
      <c r="AA27" s="80">
        <v>0.6169772</v>
      </c>
      <c r="AB27" s="80" t="s">
        <v>69</v>
      </c>
      <c r="AC27" s="80" t="s">
        <v>49</v>
      </c>
      <c r="AD27" s="80" t="s">
        <v>49</v>
      </c>
      <c r="AE27" s="80" t="s">
        <v>49</v>
      </c>
      <c r="AF27" s="80" t="s">
        <v>47</v>
      </c>
      <c r="AG27" s="80" t="s">
        <v>49</v>
      </c>
      <c r="AH27" s="80" t="s">
        <v>66</v>
      </c>
      <c r="AI27" s="80" t="s">
        <v>49</v>
      </c>
      <c r="AJ27" s="80">
        <v>2.8349010000000001E-2</v>
      </c>
      <c r="AK27" s="80" t="s">
        <v>49</v>
      </c>
      <c r="AL27" s="80" t="s">
        <v>49</v>
      </c>
      <c r="AM27" s="80" t="s">
        <v>49</v>
      </c>
      <c r="AN27" s="80">
        <v>6.1727709999999998E-2</v>
      </c>
      <c r="AO27" s="80" t="s">
        <v>49</v>
      </c>
      <c r="AP27" s="100">
        <v>41684</v>
      </c>
      <c r="AQ27" s="42"/>
      <c r="AT27" s="281">
        <f t="shared" si="33"/>
        <v>0.8079305</v>
      </c>
      <c r="AU27" s="281">
        <f t="shared" si="58"/>
        <v>0.94719209999999998</v>
      </c>
      <c r="AV27" s="281">
        <f t="shared" si="59"/>
        <v>1.6536360000000001</v>
      </c>
      <c r="AW27" s="281">
        <f t="shared" si="60"/>
        <v>6.8146579999999998E-2</v>
      </c>
      <c r="AX27" s="281">
        <f t="shared" si="61"/>
        <v>2.4639190000000002</v>
      </c>
      <c r="AY27" s="281">
        <f t="shared" si="62"/>
        <v>1.040009</v>
      </c>
      <c r="AZ27" s="281">
        <f t="shared" si="63"/>
        <v>0.46445209999999998</v>
      </c>
      <c r="BA27" s="281">
        <f t="shared" si="64"/>
        <v>2.7891729999999999</v>
      </c>
      <c r="BB27" s="281">
        <f t="shared" si="34"/>
        <v>0.01</v>
      </c>
      <c r="BC27" s="281">
        <f t="shared" si="35"/>
        <v>1.8442940000000001</v>
      </c>
      <c r="BD27" s="281">
        <f t="shared" si="36"/>
        <v>0.77205440000000003</v>
      </c>
      <c r="BE27" s="281">
        <f t="shared" si="37"/>
        <v>0.01</v>
      </c>
      <c r="BF27" s="281">
        <f t="shared" si="38"/>
        <v>0.30034179999999999</v>
      </c>
      <c r="BG27" s="281">
        <f t="shared" si="39"/>
        <v>0.02</v>
      </c>
      <c r="BH27" s="281">
        <f t="shared" si="40"/>
        <v>541.04369999999994</v>
      </c>
      <c r="BI27" s="281">
        <f t="shared" si="41"/>
        <v>1.4872399999999999E-2</v>
      </c>
      <c r="BJ27" s="281">
        <f t="shared" si="42"/>
        <v>2.3265959999999999E-2</v>
      </c>
      <c r="BK27" s="281">
        <f t="shared" si="43"/>
        <v>0.6169772</v>
      </c>
      <c r="BL27" s="281">
        <f t="shared" si="44"/>
        <v>0.02</v>
      </c>
      <c r="BM27" s="281">
        <f t="shared" si="45"/>
        <v>0.01</v>
      </c>
      <c r="BN27" s="281">
        <f t="shared" si="46"/>
        <v>0.01</v>
      </c>
      <c r="BO27" s="281">
        <f t="shared" si="47"/>
        <v>0.01</v>
      </c>
      <c r="BP27" s="281">
        <f t="shared" si="48"/>
        <v>0.03</v>
      </c>
      <c r="BQ27" s="281">
        <f t="shared" si="49"/>
        <v>0.01</v>
      </c>
      <c r="BR27" s="281">
        <f t="shared" si="50"/>
        <v>0.1</v>
      </c>
      <c r="BS27" s="281">
        <f t="shared" si="51"/>
        <v>0.01</v>
      </c>
      <c r="BT27" s="281">
        <f t="shared" si="52"/>
        <v>2.8349010000000001E-2</v>
      </c>
      <c r="BU27" s="281">
        <f t="shared" si="53"/>
        <v>0.01</v>
      </c>
      <c r="BV27" s="281">
        <f t="shared" si="54"/>
        <v>0.01</v>
      </c>
      <c r="BW27" s="281">
        <f t="shared" si="55"/>
        <v>0.01</v>
      </c>
      <c r="BX27" s="281">
        <f t="shared" si="56"/>
        <v>6.1727709999999998E-2</v>
      </c>
      <c r="BY27" s="281">
        <f t="shared" si="57"/>
        <v>0.01</v>
      </c>
      <c r="CA27" s="280"/>
      <c r="CC27" s="282" t="str">
        <f t="shared" si="1"/>
        <v/>
      </c>
      <c r="CD27" s="282" t="str">
        <f t="shared" si="2"/>
        <v/>
      </c>
      <c r="CE27" s="282" t="str">
        <f t="shared" si="3"/>
        <v/>
      </c>
      <c r="CF27" s="282" t="str">
        <f t="shared" si="4"/>
        <v/>
      </c>
      <c r="CG27" s="282" t="str">
        <f t="shared" si="5"/>
        <v/>
      </c>
      <c r="CH27" s="282" t="str">
        <f t="shared" si="6"/>
        <v/>
      </c>
      <c r="CI27" s="282" t="str">
        <f t="shared" si="7"/>
        <v/>
      </c>
      <c r="CJ27" s="282" t="str">
        <f t="shared" si="8"/>
        <v/>
      </c>
      <c r="CK27" s="282">
        <f t="shared" si="9"/>
        <v>0.01</v>
      </c>
      <c r="CL27" s="282" t="str">
        <f t="shared" si="10"/>
        <v/>
      </c>
      <c r="CM27" s="282" t="str">
        <f t="shared" si="11"/>
        <v/>
      </c>
      <c r="CN27" s="282">
        <f t="shared" si="12"/>
        <v>0.01</v>
      </c>
      <c r="CO27" s="282" t="str">
        <f t="shared" si="13"/>
        <v/>
      </c>
      <c r="CP27" s="282">
        <f t="shared" si="14"/>
        <v>0.02</v>
      </c>
      <c r="CQ27" s="282" t="str">
        <f t="shared" si="15"/>
        <v/>
      </c>
      <c r="CR27" s="282" t="str">
        <f t="shared" si="16"/>
        <v/>
      </c>
      <c r="CS27" s="282" t="str">
        <f t="shared" si="17"/>
        <v/>
      </c>
      <c r="CT27" s="282" t="str">
        <f t="shared" si="18"/>
        <v/>
      </c>
      <c r="CU27" s="282">
        <f t="shared" si="19"/>
        <v>0.02</v>
      </c>
      <c r="CV27" s="282">
        <f t="shared" si="20"/>
        <v>0.01</v>
      </c>
      <c r="CW27" s="282">
        <f t="shared" si="21"/>
        <v>0.01</v>
      </c>
      <c r="CX27" s="282">
        <f t="shared" si="22"/>
        <v>0.01</v>
      </c>
      <c r="CY27" s="282">
        <f t="shared" si="23"/>
        <v>0.03</v>
      </c>
      <c r="CZ27" s="282">
        <f t="shared" si="24"/>
        <v>0.01</v>
      </c>
      <c r="DA27" s="282">
        <f t="shared" si="25"/>
        <v>0.1</v>
      </c>
      <c r="DB27" s="282">
        <f t="shared" si="26"/>
        <v>0.01</v>
      </c>
      <c r="DC27" s="282" t="str">
        <f t="shared" si="27"/>
        <v/>
      </c>
      <c r="DD27" s="282">
        <f t="shared" si="28"/>
        <v>0.01</v>
      </c>
      <c r="DE27" s="282">
        <f t="shared" si="29"/>
        <v>0.01</v>
      </c>
      <c r="DF27" s="282">
        <f t="shared" si="30"/>
        <v>0.01</v>
      </c>
      <c r="DG27" s="282" t="str">
        <f t="shared" si="31"/>
        <v/>
      </c>
      <c r="DH27" s="282">
        <f t="shared" si="32"/>
        <v>0.01</v>
      </c>
    </row>
    <row r="28" spans="2:112" s="1" customFormat="1" ht="15" customHeight="1">
      <c r="B28" s="40" t="s">
        <v>65</v>
      </c>
      <c r="C28" s="9"/>
      <c r="D28" s="9"/>
      <c r="E28" s="9"/>
      <c r="F28" s="9"/>
      <c r="G28" s="9"/>
      <c r="H28" s="9"/>
      <c r="I28" s="43"/>
      <c r="J28" s="79" t="s">
        <v>66</v>
      </c>
      <c r="K28" s="79">
        <v>1.0663750000000001</v>
      </c>
      <c r="L28" s="80" t="s">
        <v>68</v>
      </c>
      <c r="M28" s="80" t="s">
        <v>71</v>
      </c>
      <c r="N28" s="79" t="s">
        <v>82</v>
      </c>
      <c r="O28" s="79" t="s">
        <v>68</v>
      </c>
      <c r="P28" s="79" t="s">
        <v>71</v>
      </c>
      <c r="Q28" s="79" t="s">
        <v>66</v>
      </c>
      <c r="R28" s="79" t="s">
        <v>49</v>
      </c>
      <c r="S28" s="79" t="s">
        <v>66</v>
      </c>
      <c r="T28" s="79" t="s">
        <v>66</v>
      </c>
      <c r="U28" s="80" t="s">
        <v>67</v>
      </c>
      <c r="V28" s="79" t="s">
        <v>68</v>
      </c>
      <c r="W28" s="80" t="s">
        <v>69</v>
      </c>
      <c r="X28" s="85">
        <v>51.353879999999997</v>
      </c>
      <c r="Y28" s="79" t="s">
        <v>71</v>
      </c>
      <c r="Z28" s="80" t="s">
        <v>47</v>
      </c>
      <c r="AA28" s="80" t="s">
        <v>47</v>
      </c>
      <c r="AB28" s="80" t="s">
        <v>49</v>
      </c>
      <c r="AC28" s="80" t="s">
        <v>69</v>
      </c>
      <c r="AD28" s="80" t="s">
        <v>49</v>
      </c>
      <c r="AE28" s="80" t="s">
        <v>69</v>
      </c>
      <c r="AF28" s="80" t="s">
        <v>68</v>
      </c>
      <c r="AG28" s="80" t="s">
        <v>47</v>
      </c>
      <c r="AH28" s="80" t="s">
        <v>81</v>
      </c>
      <c r="AI28" s="80" t="s">
        <v>49</v>
      </c>
      <c r="AJ28" s="80" t="s">
        <v>49</v>
      </c>
      <c r="AK28" s="80" t="s">
        <v>49</v>
      </c>
      <c r="AL28" s="80" t="s">
        <v>69</v>
      </c>
      <c r="AM28" s="80" t="s">
        <v>49</v>
      </c>
      <c r="AN28" s="80" t="s">
        <v>69</v>
      </c>
      <c r="AO28" s="80" t="s">
        <v>47</v>
      </c>
      <c r="AP28" s="100">
        <v>41673</v>
      </c>
      <c r="AQ28" s="42"/>
      <c r="AT28" s="281">
        <f t="shared" si="33"/>
        <v>0.1</v>
      </c>
      <c r="AU28" s="281">
        <f t="shared" si="58"/>
        <v>1.0663750000000001</v>
      </c>
      <c r="AV28" s="281">
        <f t="shared" si="59"/>
        <v>0.04</v>
      </c>
      <c r="AW28" s="281">
        <f t="shared" si="60"/>
        <v>0.05</v>
      </c>
      <c r="AX28" s="281">
        <f t="shared" si="61"/>
        <v>0.2</v>
      </c>
      <c r="AY28" s="281">
        <f t="shared" si="62"/>
        <v>0.04</v>
      </c>
      <c r="AZ28" s="281">
        <f t="shared" si="63"/>
        <v>0.05</v>
      </c>
      <c r="BA28" s="281">
        <f t="shared" si="64"/>
        <v>0.1</v>
      </c>
      <c r="BB28" s="281">
        <f t="shared" si="34"/>
        <v>0.01</v>
      </c>
      <c r="BC28" s="281">
        <f t="shared" si="35"/>
        <v>0.1</v>
      </c>
      <c r="BD28" s="281">
        <f t="shared" si="36"/>
        <v>0.1</v>
      </c>
      <c r="BE28" s="281">
        <f t="shared" si="37"/>
        <v>0.06</v>
      </c>
      <c r="BF28" s="281">
        <f t="shared" si="38"/>
        <v>0.04</v>
      </c>
      <c r="BG28" s="281">
        <f t="shared" si="39"/>
        <v>0.02</v>
      </c>
      <c r="BH28" s="281">
        <f t="shared" si="40"/>
        <v>51.353879999999997</v>
      </c>
      <c r="BI28" s="281">
        <f t="shared" si="41"/>
        <v>0.05</v>
      </c>
      <c r="BJ28" s="281">
        <f t="shared" si="42"/>
        <v>0.03</v>
      </c>
      <c r="BK28" s="281">
        <f t="shared" si="43"/>
        <v>0.03</v>
      </c>
      <c r="BL28" s="281">
        <f t="shared" si="44"/>
        <v>0.01</v>
      </c>
      <c r="BM28" s="281">
        <f t="shared" si="45"/>
        <v>0.02</v>
      </c>
      <c r="BN28" s="281">
        <f t="shared" si="46"/>
        <v>0.01</v>
      </c>
      <c r="BO28" s="281">
        <f t="shared" si="47"/>
        <v>0.02</v>
      </c>
      <c r="BP28" s="281">
        <f t="shared" si="48"/>
        <v>0.04</v>
      </c>
      <c r="BQ28" s="281">
        <f t="shared" si="49"/>
        <v>0.03</v>
      </c>
      <c r="BR28" s="281">
        <f t="shared" si="50"/>
        <v>0.1</v>
      </c>
      <c r="BS28" s="281">
        <f t="shared" si="51"/>
        <v>0.01</v>
      </c>
      <c r="BT28" s="281">
        <f t="shared" si="52"/>
        <v>0.01</v>
      </c>
      <c r="BU28" s="281">
        <f t="shared" si="53"/>
        <v>0.01</v>
      </c>
      <c r="BV28" s="281">
        <f t="shared" si="54"/>
        <v>0.02</v>
      </c>
      <c r="BW28" s="281">
        <f t="shared" si="55"/>
        <v>0.01</v>
      </c>
      <c r="BX28" s="281">
        <f t="shared" si="56"/>
        <v>0.02</v>
      </c>
      <c r="BY28" s="281">
        <f t="shared" si="57"/>
        <v>0.03</v>
      </c>
      <c r="CA28" s="280"/>
      <c r="CC28" s="282">
        <f t="shared" si="1"/>
        <v>0.1</v>
      </c>
      <c r="CD28" s="282" t="str">
        <f t="shared" si="2"/>
        <v/>
      </c>
      <c r="CE28" s="282">
        <f t="shared" si="3"/>
        <v>0.04</v>
      </c>
      <c r="CF28" s="282">
        <f t="shared" si="4"/>
        <v>0.05</v>
      </c>
      <c r="CG28" s="282">
        <f t="shared" si="5"/>
        <v>0.2</v>
      </c>
      <c r="CH28" s="282">
        <f t="shared" si="6"/>
        <v>0.04</v>
      </c>
      <c r="CI28" s="282">
        <f t="shared" si="7"/>
        <v>0.05</v>
      </c>
      <c r="CJ28" s="282">
        <f t="shared" si="8"/>
        <v>0.1</v>
      </c>
      <c r="CK28" s="282">
        <f t="shared" si="9"/>
        <v>0.01</v>
      </c>
      <c r="CL28" s="282">
        <f t="shared" si="10"/>
        <v>0.1</v>
      </c>
      <c r="CM28" s="282">
        <f t="shared" si="11"/>
        <v>0.1</v>
      </c>
      <c r="CN28" s="282">
        <f t="shared" si="12"/>
        <v>0.06</v>
      </c>
      <c r="CO28" s="282">
        <f t="shared" si="13"/>
        <v>0.04</v>
      </c>
      <c r="CP28" s="282">
        <f t="shared" si="14"/>
        <v>0.02</v>
      </c>
      <c r="CQ28" s="282" t="str">
        <f t="shared" si="15"/>
        <v/>
      </c>
      <c r="CR28" s="282">
        <f t="shared" si="16"/>
        <v>0.05</v>
      </c>
      <c r="CS28" s="282">
        <f t="shared" si="17"/>
        <v>0.03</v>
      </c>
      <c r="CT28" s="282">
        <f t="shared" si="18"/>
        <v>0.03</v>
      </c>
      <c r="CU28" s="282">
        <f t="shared" si="19"/>
        <v>0.01</v>
      </c>
      <c r="CV28" s="282">
        <f t="shared" si="20"/>
        <v>0.02</v>
      </c>
      <c r="CW28" s="282">
        <f t="shared" si="21"/>
        <v>0.01</v>
      </c>
      <c r="CX28" s="282">
        <f t="shared" si="22"/>
        <v>0.02</v>
      </c>
      <c r="CY28" s="282">
        <f t="shared" si="23"/>
        <v>0.04</v>
      </c>
      <c r="CZ28" s="282">
        <f t="shared" si="24"/>
        <v>0.03</v>
      </c>
      <c r="DA28" s="282">
        <f t="shared" si="25"/>
        <v>0.1</v>
      </c>
      <c r="DB28" s="282">
        <f t="shared" si="26"/>
        <v>0.01</v>
      </c>
      <c r="DC28" s="282">
        <f t="shared" si="27"/>
        <v>0.01</v>
      </c>
      <c r="DD28" s="282">
        <f t="shared" si="28"/>
        <v>0.01</v>
      </c>
      <c r="DE28" s="282">
        <f t="shared" si="29"/>
        <v>0.02</v>
      </c>
      <c r="DF28" s="282">
        <f t="shared" si="30"/>
        <v>0.01</v>
      </c>
      <c r="DG28" s="282">
        <f t="shared" si="31"/>
        <v>0.02</v>
      </c>
      <c r="DH28" s="282">
        <f t="shared" si="32"/>
        <v>0.03</v>
      </c>
    </row>
    <row r="29" spans="2:112" s="1" customFormat="1" ht="15" customHeight="1">
      <c r="B29" s="40" t="s">
        <v>65</v>
      </c>
      <c r="C29" s="9"/>
      <c r="D29" s="9"/>
      <c r="E29" s="9"/>
      <c r="F29" s="9"/>
      <c r="G29" s="9"/>
      <c r="H29" s="9"/>
      <c r="I29" s="43"/>
      <c r="J29" s="79" t="s">
        <v>81</v>
      </c>
      <c r="K29" s="79" t="s">
        <v>68</v>
      </c>
      <c r="L29" s="80" t="s">
        <v>47</v>
      </c>
      <c r="M29" s="80" t="s">
        <v>67</v>
      </c>
      <c r="N29" s="79">
        <v>0.1309661</v>
      </c>
      <c r="O29" s="79" t="s">
        <v>67</v>
      </c>
      <c r="P29" s="79" t="s">
        <v>81</v>
      </c>
      <c r="Q29" s="79" t="s">
        <v>85</v>
      </c>
      <c r="R29" s="79" t="s">
        <v>47</v>
      </c>
      <c r="S29" s="79" t="s">
        <v>82</v>
      </c>
      <c r="T29" s="79" t="s">
        <v>86</v>
      </c>
      <c r="U29" s="80" t="s">
        <v>68</v>
      </c>
      <c r="V29" s="79" t="s">
        <v>73</v>
      </c>
      <c r="W29" s="80" t="s">
        <v>68</v>
      </c>
      <c r="X29" s="85">
        <v>97.014340000000004</v>
      </c>
      <c r="Y29" s="79" t="s">
        <v>47</v>
      </c>
      <c r="Z29" s="80" t="s">
        <v>69</v>
      </c>
      <c r="AA29" s="80" t="s">
        <v>69</v>
      </c>
      <c r="AB29" s="80" t="s">
        <v>47</v>
      </c>
      <c r="AC29" s="80" t="s">
        <v>69</v>
      </c>
      <c r="AD29" s="80" t="s">
        <v>69</v>
      </c>
      <c r="AE29" s="80" t="s">
        <v>71</v>
      </c>
      <c r="AF29" s="80" t="s">
        <v>76</v>
      </c>
      <c r="AG29" s="80" t="s">
        <v>81</v>
      </c>
      <c r="AH29" s="80" t="s">
        <v>81</v>
      </c>
      <c r="AI29" s="80" t="s">
        <v>49</v>
      </c>
      <c r="AJ29" s="80" t="s">
        <v>69</v>
      </c>
      <c r="AK29" s="80" t="s">
        <v>69</v>
      </c>
      <c r="AL29" s="80" t="s">
        <v>87</v>
      </c>
      <c r="AM29" s="80" t="s">
        <v>49</v>
      </c>
      <c r="AN29" s="80" t="s">
        <v>72</v>
      </c>
      <c r="AO29" s="80" t="s">
        <v>49</v>
      </c>
      <c r="AP29" s="100">
        <v>41523</v>
      </c>
      <c r="AQ29" s="41"/>
      <c r="AT29" s="281">
        <f t="shared" si="33"/>
        <v>0.1</v>
      </c>
      <c r="AU29" s="281">
        <f t="shared" si="58"/>
        <v>0.04</v>
      </c>
      <c r="AV29" s="281">
        <f t="shared" si="59"/>
        <v>0.03</v>
      </c>
      <c r="AW29" s="281">
        <f t="shared" si="60"/>
        <v>0.06</v>
      </c>
      <c r="AX29" s="281">
        <f t="shared" si="61"/>
        <v>0.1309661</v>
      </c>
      <c r="AY29" s="281">
        <f t="shared" si="62"/>
        <v>0.06</v>
      </c>
      <c r="AZ29" s="281">
        <f t="shared" si="63"/>
        <v>0.1</v>
      </c>
      <c r="BA29" s="281">
        <f t="shared" si="64"/>
        <v>0.5</v>
      </c>
      <c r="BB29" s="281">
        <f t="shared" si="34"/>
        <v>0.03</v>
      </c>
      <c r="BC29" s="281">
        <f t="shared" si="35"/>
        <v>0.2</v>
      </c>
      <c r="BD29" s="281">
        <f t="shared" si="36"/>
        <v>0.3</v>
      </c>
      <c r="BE29" s="281">
        <f t="shared" si="37"/>
        <v>0.04</v>
      </c>
      <c r="BF29" s="281">
        <f t="shared" si="38"/>
        <v>7.0000000000000007E-2</v>
      </c>
      <c r="BG29" s="281">
        <f t="shared" si="39"/>
        <v>0.04</v>
      </c>
      <c r="BH29" s="281">
        <f t="shared" si="40"/>
        <v>97.014340000000004</v>
      </c>
      <c r="BI29" s="281">
        <f t="shared" si="41"/>
        <v>0.03</v>
      </c>
      <c r="BJ29" s="281">
        <f t="shared" si="42"/>
        <v>0.02</v>
      </c>
      <c r="BK29" s="281">
        <f t="shared" si="43"/>
        <v>0.02</v>
      </c>
      <c r="BL29" s="281">
        <f t="shared" si="44"/>
        <v>0.03</v>
      </c>
      <c r="BM29" s="281">
        <f t="shared" si="45"/>
        <v>0.02</v>
      </c>
      <c r="BN29" s="281">
        <f t="shared" si="46"/>
        <v>0.02</v>
      </c>
      <c r="BO29" s="281">
        <f t="shared" si="47"/>
        <v>0.05</v>
      </c>
      <c r="BP29" s="281">
        <f t="shared" si="48"/>
        <v>0.09</v>
      </c>
      <c r="BQ29" s="281">
        <f t="shared" si="49"/>
        <v>0.1</v>
      </c>
      <c r="BR29" s="281">
        <f t="shared" si="50"/>
        <v>0.1</v>
      </c>
      <c r="BS29" s="281">
        <f t="shared" si="51"/>
        <v>0.01</v>
      </c>
      <c r="BT29" s="281">
        <f t="shared" si="52"/>
        <v>0.02</v>
      </c>
      <c r="BU29" s="281">
        <f t="shared" si="53"/>
        <v>0.02</v>
      </c>
      <c r="BV29" s="281">
        <f t="shared" si="54"/>
        <v>0.01</v>
      </c>
      <c r="BW29" s="281">
        <f t="shared" si="55"/>
        <v>0.01</v>
      </c>
      <c r="BX29" s="281">
        <f t="shared" si="56"/>
        <v>0.08</v>
      </c>
      <c r="BY29" s="281">
        <f t="shared" si="57"/>
        <v>0.01</v>
      </c>
      <c r="CA29" s="280"/>
      <c r="CC29" s="282">
        <f t="shared" si="1"/>
        <v>0.1</v>
      </c>
      <c r="CD29" s="282">
        <f t="shared" si="2"/>
        <v>0.04</v>
      </c>
      <c r="CE29" s="282">
        <f t="shared" si="3"/>
        <v>0.03</v>
      </c>
      <c r="CF29" s="282">
        <f t="shared" si="4"/>
        <v>0.06</v>
      </c>
      <c r="CG29" s="282" t="str">
        <f t="shared" si="5"/>
        <v/>
      </c>
      <c r="CH29" s="282">
        <f t="shared" si="6"/>
        <v>0.06</v>
      </c>
      <c r="CI29" s="282">
        <f t="shared" si="7"/>
        <v>0.1</v>
      </c>
      <c r="CJ29" s="282">
        <f t="shared" si="8"/>
        <v>0.5</v>
      </c>
      <c r="CK29" s="282">
        <f t="shared" si="9"/>
        <v>0.03</v>
      </c>
      <c r="CL29" s="282">
        <f t="shared" si="10"/>
        <v>0.2</v>
      </c>
      <c r="CM29" s="282">
        <f t="shared" si="11"/>
        <v>0.3</v>
      </c>
      <c r="CN29" s="282">
        <f t="shared" si="12"/>
        <v>0.04</v>
      </c>
      <c r="CO29" s="282">
        <f t="shared" si="13"/>
        <v>7.0000000000000007E-2</v>
      </c>
      <c r="CP29" s="282">
        <f t="shared" si="14"/>
        <v>0.04</v>
      </c>
      <c r="CQ29" s="282" t="str">
        <f t="shared" si="15"/>
        <v/>
      </c>
      <c r="CR29" s="282">
        <f t="shared" si="16"/>
        <v>0.03</v>
      </c>
      <c r="CS29" s="282">
        <f t="shared" si="17"/>
        <v>0.02</v>
      </c>
      <c r="CT29" s="282">
        <f t="shared" si="18"/>
        <v>0.02</v>
      </c>
      <c r="CU29" s="282">
        <f t="shared" si="19"/>
        <v>0.03</v>
      </c>
      <c r="CV29" s="282">
        <f t="shared" si="20"/>
        <v>0.02</v>
      </c>
      <c r="CW29" s="282">
        <f t="shared" si="21"/>
        <v>0.02</v>
      </c>
      <c r="CX29" s="282">
        <f t="shared" si="22"/>
        <v>0.05</v>
      </c>
      <c r="CY29" s="282">
        <f t="shared" si="23"/>
        <v>0.09</v>
      </c>
      <c r="CZ29" s="282">
        <f t="shared" si="24"/>
        <v>0.1</v>
      </c>
      <c r="DA29" s="282">
        <f t="shared" si="25"/>
        <v>0.1</v>
      </c>
      <c r="DB29" s="282">
        <f t="shared" si="26"/>
        <v>0.01</v>
      </c>
      <c r="DC29" s="282">
        <f t="shared" si="27"/>
        <v>0.02</v>
      </c>
      <c r="DD29" s="282">
        <f t="shared" si="28"/>
        <v>0.02</v>
      </c>
      <c r="DE29" s="282">
        <f t="shared" si="29"/>
        <v>0.01</v>
      </c>
      <c r="DF29" s="282">
        <f t="shared" si="30"/>
        <v>0.01</v>
      </c>
      <c r="DG29" s="282">
        <f t="shared" si="31"/>
        <v>0.08</v>
      </c>
      <c r="DH29" s="282">
        <f t="shared" si="32"/>
        <v>0.01</v>
      </c>
    </row>
    <row r="30" spans="2:112" s="1" customFormat="1" ht="15" customHeight="1">
      <c r="B30" s="40" t="s">
        <v>65</v>
      </c>
      <c r="C30" s="9"/>
      <c r="D30" s="9"/>
      <c r="E30" s="9"/>
      <c r="F30" s="9"/>
      <c r="G30" s="9"/>
      <c r="H30" s="9"/>
      <c r="I30" s="43"/>
      <c r="J30" s="88" t="s">
        <v>81</v>
      </c>
      <c r="K30" s="79">
        <v>0.2020557</v>
      </c>
      <c r="L30" s="80">
        <v>0.1431443</v>
      </c>
      <c r="M30" s="80" t="s">
        <v>68</v>
      </c>
      <c r="N30" s="89" t="s">
        <v>82</v>
      </c>
      <c r="O30" s="79" t="s">
        <v>73</v>
      </c>
      <c r="P30" s="79" t="s">
        <v>71</v>
      </c>
      <c r="Q30" s="89" t="s">
        <v>82</v>
      </c>
      <c r="R30" s="79" t="s">
        <v>69</v>
      </c>
      <c r="S30" s="89" t="s">
        <v>81</v>
      </c>
      <c r="T30" s="89" t="s">
        <v>4</v>
      </c>
      <c r="U30" s="78" t="s">
        <v>71</v>
      </c>
      <c r="V30" s="79" t="s">
        <v>67</v>
      </c>
      <c r="W30" s="80" t="s">
        <v>49</v>
      </c>
      <c r="X30" s="85">
        <v>247.39410000000001</v>
      </c>
      <c r="Y30" s="79" t="s">
        <v>68</v>
      </c>
      <c r="Z30" s="80" t="s">
        <v>69</v>
      </c>
      <c r="AA30" s="80" t="s">
        <v>49</v>
      </c>
      <c r="AB30" s="80" t="s">
        <v>49</v>
      </c>
      <c r="AC30" s="80" t="s">
        <v>69</v>
      </c>
      <c r="AD30" s="80" t="s">
        <v>69</v>
      </c>
      <c r="AE30" s="80" t="s">
        <v>49</v>
      </c>
      <c r="AF30" s="80" t="s">
        <v>68</v>
      </c>
      <c r="AG30" s="80" t="s">
        <v>69</v>
      </c>
      <c r="AH30" s="80" t="s">
        <v>81</v>
      </c>
      <c r="AI30" s="80" t="s">
        <v>69</v>
      </c>
      <c r="AJ30" s="80" t="s">
        <v>47</v>
      </c>
      <c r="AK30" s="80" t="s">
        <v>69</v>
      </c>
      <c r="AL30" s="80" t="s">
        <v>69</v>
      </c>
      <c r="AM30" s="80" t="s">
        <v>49</v>
      </c>
      <c r="AN30" s="80" t="s">
        <v>72</v>
      </c>
      <c r="AO30" s="86" t="s">
        <v>71</v>
      </c>
      <c r="AP30" s="100">
        <v>41285</v>
      </c>
      <c r="AQ30" s="41"/>
      <c r="AT30" s="281">
        <f t="shared" si="33"/>
        <v>0.1</v>
      </c>
      <c r="AU30" s="281">
        <f t="shared" si="58"/>
        <v>0.2020557</v>
      </c>
      <c r="AV30" s="281">
        <f t="shared" si="59"/>
        <v>0.1431443</v>
      </c>
      <c r="AW30" s="281">
        <f t="shared" si="60"/>
        <v>0.04</v>
      </c>
      <c r="AX30" s="281">
        <f t="shared" si="61"/>
        <v>0.2</v>
      </c>
      <c r="AY30" s="281">
        <f t="shared" si="62"/>
        <v>7.0000000000000007E-2</v>
      </c>
      <c r="AZ30" s="281">
        <f t="shared" si="63"/>
        <v>0.05</v>
      </c>
      <c r="BA30" s="281">
        <f t="shared" si="64"/>
        <v>0.2</v>
      </c>
      <c r="BB30" s="281">
        <f t="shared" si="34"/>
        <v>0.02</v>
      </c>
      <c r="BC30" s="281">
        <f t="shared" si="35"/>
        <v>0.1</v>
      </c>
      <c r="BD30" s="281">
        <f t="shared" si="36"/>
        <v>0.2</v>
      </c>
      <c r="BE30" s="281">
        <f t="shared" si="37"/>
        <v>0.05</v>
      </c>
      <c r="BF30" s="281">
        <f t="shared" si="38"/>
        <v>0.06</v>
      </c>
      <c r="BG30" s="281">
        <f t="shared" si="39"/>
        <v>0.01</v>
      </c>
      <c r="BH30" s="281">
        <f t="shared" si="40"/>
        <v>247.39410000000001</v>
      </c>
      <c r="BI30" s="281">
        <f t="shared" si="41"/>
        <v>0.04</v>
      </c>
      <c r="BJ30" s="281">
        <f t="shared" si="42"/>
        <v>0.02</v>
      </c>
      <c r="BK30" s="281">
        <f t="shared" si="43"/>
        <v>0.01</v>
      </c>
      <c r="BL30" s="281">
        <f t="shared" si="44"/>
        <v>0.01</v>
      </c>
      <c r="BM30" s="281">
        <f t="shared" si="45"/>
        <v>0.02</v>
      </c>
      <c r="BN30" s="281">
        <f t="shared" si="46"/>
        <v>0.02</v>
      </c>
      <c r="BO30" s="281">
        <f t="shared" si="47"/>
        <v>0.01</v>
      </c>
      <c r="BP30" s="281">
        <f t="shared" si="48"/>
        <v>0.04</v>
      </c>
      <c r="BQ30" s="281">
        <f t="shared" si="49"/>
        <v>0.02</v>
      </c>
      <c r="BR30" s="281">
        <f t="shared" si="50"/>
        <v>0.1</v>
      </c>
      <c r="BS30" s="281">
        <f t="shared" si="51"/>
        <v>0.02</v>
      </c>
      <c r="BT30" s="281">
        <f t="shared" si="52"/>
        <v>0.03</v>
      </c>
      <c r="BU30" s="281">
        <f t="shared" si="53"/>
        <v>0.02</v>
      </c>
      <c r="BV30" s="281">
        <f t="shared" si="54"/>
        <v>0.02</v>
      </c>
      <c r="BW30" s="281">
        <f t="shared" si="55"/>
        <v>0.01</v>
      </c>
      <c r="BX30" s="281">
        <f t="shared" si="56"/>
        <v>0.08</v>
      </c>
      <c r="BY30" s="281">
        <f t="shared" si="57"/>
        <v>0.05</v>
      </c>
      <c r="CA30" s="280"/>
      <c r="CC30" s="282">
        <f t="shared" si="1"/>
        <v>0.1</v>
      </c>
      <c r="CD30" s="282" t="str">
        <f t="shared" si="2"/>
        <v/>
      </c>
      <c r="CE30" s="282" t="str">
        <f t="shared" si="3"/>
        <v/>
      </c>
      <c r="CF30" s="282">
        <f t="shared" si="4"/>
        <v>0.04</v>
      </c>
      <c r="CG30" s="282">
        <f t="shared" si="5"/>
        <v>0.2</v>
      </c>
      <c r="CH30" s="282">
        <f t="shared" si="6"/>
        <v>7.0000000000000007E-2</v>
      </c>
      <c r="CI30" s="282">
        <f t="shared" si="7"/>
        <v>0.05</v>
      </c>
      <c r="CJ30" s="282">
        <f t="shared" si="8"/>
        <v>0.2</v>
      </c>
      <c r="CK30" s="282">
        <f t="shared" si="9"/>
        <v>0.02</v>
      </c>
      <c r="CL30" s="282">
        <f t="shared" si="10"/>
        <v>0.1</v>
      </c>
      <c r="CM30" s="282">
        <f t="shared" si="11"/>
        <v>0.2</v>
      </c>
      <c r="CN30" s="282">
        <f t="shared" si="12"/>
        <v>0.05</v>
      </c>
      <c r="CO30" s="282">
        <f t="shared" si="13"/>
        <v>0.06</v>
      </c>
      <c r="CP30" s="282">
        <f t="shared" si="14"/>
        <v>0.01</v>
      </c>
      <c r="CQ30" s="282" t="str">
        <f t="shared" si="15"/>
        <v/>
      </c>
      <c r="CR30" s="282">
        <f t="shared" si="16"/>
        <v>0.04</v>
      </c>
      <c r="CS30" s="282">
        <f t="shared" si="17"/>
        <v>0.02</v>
      </c>
      <c r="CT30" s="282">
        <f t="shared" si="18"/>
        <v>0.01</v>
      </c>
      <c r="CU30" s="282">
        <f t="shared" si="19"/>
        <v>0.01</v>
      </c>
      <c r="CV30" s="282">
        <f t="shared" si="20"/>
        <v>0.02</v>
      </c>
      <c r="CW30" s="282">
        <f t="shared" si="21"/>
        <v>0.02</v>
      </c>
      <c r="CX30" s="282">
        <f t="shared" si="22"/>
        <v>0.01</v>
      </c>
      <c r="CY30" s="282">
        <f t="shared" si="23"/>
        <v>0.04</v>
      </c>
      <c r="CZ30" s="282">
        <f t="shared" si="24"/>
        <v>0.02</v>
      </c>
      <c r="DA30" s="282">
        <f t="shared" si="25"/>
        <v>0.1</v>
      </c>
      <c r="DB30" s="282">
        <f t="shared" si="26"/>
        <v>0.02</v>
      </c>
      <c r="DC30" s="282">
        <f t="shared" si="27"/>
        <v>0.03</v>
      </c>
      <c r="DD30" s="282">
        <f t="shared" si="28"/>
        <v>0.02</v>
      </c>
      <c r="DE30" s="282">
        <f t="shared" si="29"/>
        <v>0.02</v>
      </c>
      <c r="DF30" s="282">
        <f t="shared" si="30"/>
        <v>0.01</v>
      </c>
      <c r="DG30" s="282">
        <f t="shared" si="31"/>
        <v>0.08</v>
      </c>
      <c r="DH30" s="282">
        <f t="shared" si="32"/>
        <v>0.05</v>
      </c>
    </row>
    <row r="31" spans="2:112" s="1" customFormat="1" ht="15" customHeight="1">
      <c r="B31" s="98"/>
      <c r="C31" s="9"/>
      <c r="D31" s="9"/>
      <c r="E31" s="9"/>
      <c r="F31" s="9"/>
      <c r="G31" s="9"/>
      <c r="H31" s="9"/>
      <c r="I31" s="43"/>
      <c r="J31" s="161"/>
      <c r="K31" s="79"/>
      <c r="L31" s="80"/>
      <c r="M31" s="80"/>
      <c r="N31" s="79"/>
      <c r="O31" s="79"/>
      <c r="P31" s="79"/>
      <c r="Q31" s="79"/>
      <c r="R31" s="79"/>
      <c r="S31" s="79"/>
      <c r="T31" s="79"/>
      <c r="U31" s="80"/>
      <c r="V31" s="79"/>
      <c r="W31" s="80"/>
      <c r="X31" s="85"/>
      <c r="Y31" s="79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6"/>
      <c r="AP31" s="100"/>
      <c r="AQ31" s="41"/>
      <c r="AS31" s="1" t="s">
        <v>158</v>
      </c>
      <c r="AT31" s="284">
        <f>AVERAGE(AT6:AT30)</f>
        <v>0.30434485476403028</v>
      </c>
      <c r="AU31" s="284">
        <f t="shared" ref="AU31:BY31" si="65">AVERAGE(AU6:AU30)</f>
        <v>0.19850281600000003</v>
      </c>
      <c r="AV31" s="284">
        <f t="shared" si="65"/>
        <v>0.11996986493627544</v>
      </c>
      <c r="AW31" s="284">
        <f t="shared" si="65"/>
        <v>5.6426130400000024E-2</v>
      </c>
      <c r="AX31" s="284">
        <f t="shared" si="65"/>
        <v>0.33554233976757097</v>
      </c>
      <c r="AY31" s="284">
        <f t="shared" si="65"/>
        <v>6.394901376377117</v>
      </c>
      <c r="AZ31" s="284">
        <f t="shared" si="65"/>
        <v>0.47239722126037931</v>
      </c>
      <c r="BA31" s="284">
        <f t="shared" si="65"/>
        <v>0.57405259713677625</v>
      </c>
      <c r="BB31" s="284">
        <f t="shared" si="65"/>
        <v>5.9200000000000016E-2</v>
      </c>
      <c r="BC31" s="284">
        <f t="shared" si="65"/>
        <v>0.54344543599608652</v>
      </c>
      <c r="BD31" s="284">
        <f t="shared" si="65"/>
        <v>0.12432932724312773</v>
      </c>
      <c r="BE31" s="284">
        <f t="shared" si="65"/>
        <v>3.8770255803908089E-2</v>
      </c>
      <c r="BF31" s="284">
        <f t="shared" si="65"/>
        <v>1.1054185165584496</v>
      </c>
      <c r="BG31" s="284">
        <f t="shared" si="65"/>
        <v>2.6400000000000007E-2</v>
      </c>
      <c r="BH31" s="284">
        <f t="shared" si="65"/>
        <v>108.67722609257648</v>
      </c>
      <c r="BI31" s="284">
        <f t="shared" si="65"/>
        <v>0.13275247220561423</v>
      </c>
      <c r="BJ31" s="284">
        <f t="shared" si="65"/>
        <v>2.6980792643278188E-2</v>
      </c>
      <c r="BK31" s="284">
        <f t="shared" si="65"/>
        <v>3.9479088000000002E-2</v>
      </c>
      <c r="BL31" s="284">
        <f t="shared" si="65"/>
        <v>2.4037349052389648E-2</v>
      </c>
      <c r="BM31" s="284">
        <f t="shared" si="65"/>
        <v>1.6000000000000007E-2</v>
      </c>
      <c r="BN31" s="284">
        <f t="shared" si="65"/>
        <v>1.6315906522416049E-2</v>
      </c>
      <c r="BO31" s="284">
        <f t="shared" si="65"/>
        <v>2.3600000000000006E-2</v>
      </c>
      <c r="BP31" s="284">
        <f t="shared" si="65"/>
        <v>3.372911475931481E-2</v>
      </c>
      <c r="BQ31" s="284">
        <f t="shared" si="65"/>
        <v>2.9013098050402499E-2</v>
      </c>
      <c r="BR31" s="284">
        <f t="shared" si="65"/>
        <v>5.8400000000000007E-2</v>
      </c>
      <c r="BS31" s="284">
        <f t="shared" si="65"/>
        <v>1.5600000000000004E-2</v>
      </c>
      <c r="BT31" s="284">
        <f t="shared" si="65"/>
        <v>1.5452807979384838E-2</v>
      </c>
      <c r="BU31" s="284">
        <f t="shared" si="65"/>
        <v>2.0000000000000004E-2</v>
      </c>
      <c r="BV31" s="284">
        <f t="shared" si="65"/>
        <v>1.5200000000000005E-2</v>
      </c>
      <c r="BW31" s="284">
        <f t="shared" si="65"/>
        <v>1.0400000000000003E-2</v>
      </c>
      <c r="BX31" s="284">
        <f t="shared" si="65"/>
        <v>7.2869108400000021E-2</v>
      </c>
      <c r="BY31" s="284">
        <f t="shared" si="65"/>
        <v>3.2800000000000017E-2</v>
      </c>
      <c r="CA31" s="101"/>
      <c r="CB31" s="1" t="s">
        <v>163</v>
      </c>
      <c r="CC31" s="283">
        <f>AVERAGE(CC8:CC30)</f>
        <v>8.461538461538462E-2</v>
      </c>
      <c r="CD31" s="283">
        <f t="shared" ref="CD31:DG31" si="66">AVERAGE(CD8:CD30)</f>
        <v>7.4999999999999997E-2</v>
      </c>
      <c r="CE31" s="283">
        <f t="shared" si="66"/>
        <v>5.3500000000000013E-2</v>
      </c>
      <c r="CF31" s="283">
        <f t="shared" si="66"/>
        <v>5.5238095238095246E-2</v>
      </c>
      <c r="CG31" s="283">
        <f t="shared" si="66"/>
        <v>0.12416666666666666</v>
      </c>
      <c r="CH31" s="283">
        <f t="shared" si="66"/>
        <v>8.500000000000002E-2</v>
      </c>
      <c r="CI31" s="283">
        <f t="shared" si="66"/>
        <v>0.11272727272727277</v>
      </c>
      <c r="CJ31" s="283">
        <f t="shared" si="66"/>
        <v>0.25769230769230772</v>
      </c>
      <c r="CK31" s="283">
        <f t="shared" si="66"/>
        <v>6.043478260869567E-2</v>
      </c>
      <c r="CL31" s="283">
        <f t="shared" si="66"/>
        <v>0.12200000000000001</v>
      </c>
      <c r="CM31" s="283">
        <f t="shared" si="66"/>
        <v>0.10777777777777779</v>
      </c>
      <c r="CN31" s="283">
        <f t="shared" si="66"/>
        <v>3.0000000000000006E-2</v>
      </c>
      <c r="CO31" s="283">
        <f t="shared" si="66"/>
        <v>8.7058823529411786E-2</v>
      </c>
      <c r="CP31" s="283">
        <f t="shared" si="66"/>
        <v>2.782608695652174E-2</v>
      </c>
      <c r="CQ31" s="283">
        <f t="shared" si="66"/>
        <v>12.333333333333334</v>
      </c>
      <c r="CR31" s="283">
        <f t="shared" si="66"/>
        <v>6.0000000000000012E-2</v>
      </c>
      <c r="CS31" s="283">
        <f t="shared" si="66"/>
        <v>1.9166666666666665E-2</v>
      </c>
      <c r="CT31" s="283">
        <f t="shared" si="66"/>
        <v>1.3181818181818183E-2</v>
      </c>
      <c r="CU31" s="283">
        <f t="shared" si="66"/>
        <v>2.5238095238095243E-2</v>
      </c>
      <c r="CV31" s="283">
        <f t="shared" si="66"/>
        <v>1.6521739130434789E-2</v>
      </c>
      <c r="CW31" s="283">
        <f t="shared" si="66"/>
        <v>1.5454545454545459E-2</v>
      </c>
      <c r="CX31" s="283">
        <f t="shared" si="66"/>
        <v>2.4782608695652183E-2</v>
      </c>
      <c r="CY31" s="283">
        <f t="shared" si="66"/>
        <v>3.333333333333334E-2</v>
      </c>
      <c r="CZ31" s="283">
        <f t="shared" si="66"/>
        <v>3.090909090909091E-2</v>
      </c>
      <c r="DA31" s="283">
        <f t="shared" si="66"/>
        <v>6.3636363636363658E-2</v>
      </c>
      <c r="DB31" s="283">
        <f t="shared" si="66"/>
        <v>1.6086956521739134E-2</v>
      </c>
      <c r="DC31" s="283">
        <f t="shared" si="66"/>
        <v>1.3000000000000001E-2</v>
      </c>
      <c r="DD31" s="283">
        <f t="shared" si="66"/>
        <v>2.0454545454545461E-2</v>
      </c>
      <c r="DE31" s="283">
        <f>AVERAGE(DE8:DE30)</f>
        <v>1.3913043478260872E-2</v>
      </c>
      <c r="DF31" s="283">
        <f t="shared" si="66"/>
        <v>1.0434782608695655E-2</v>
      </c>
      <c r="DG31" s="283">
        <f t="shared" si="66"/>
        <v>6.6363636363636389E-2</v>
      </c>
      <c r="DH31" s="283">
        <f>AVERAGE(DH6:DH30)</f>
        <v>3.2800000000000017E-2</v>
      </c>
    </row>
    <row r="32" spans="2:112" s="1" customFormat="1" ht="15" customHeight="1">
      <c r="B32" s="98"/>
      <c r="C32" s="9"/>
      <c r="D32" s="9"/>
      <c r="E32" s="9"/>
      <c r="F32" s="9"/>
      <c r="G32" s="9"/>
      <c r="H32" s="9"/>
      <c r="I32" s="43"/>
      <c r="J32" s="99"/>
      <c r="K32" s="79"/>
      <c r="L32" s="80"/>
      <c r="M32" s="80"/>
      <c r="N32" s="79"/>
      <c r="O32" s="79"/>
      <c r="P32" s="79"/>
      <c r="Q32" s="79"/>
      <c r="R32" s="79"/>
      <c r="S32" s="79"/>
      <c r="T32" s="79"/>
      <c r="U32" s="80"/>
      <c r="V32" s="79"/>
      <c r="W32" s="80"/>
      <c r="X32" s="85"/>
      <c r="Y32" s="79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6"/>
      <c r="AP32" s="100"/>
      <c r="AQ32" s="42"/>
      <c r="AS32" s="1" t="s">
        <v>159</v>
      </c>
      <c r="AT32" s="285">
        <f>_xlfn.STDEV.S(AT6:AT30)</f>
        <v>0.78087766656102908</v>
      </c>
      <c r="AU32" s="285">
        <f t="shared" ref="AU32:BY32" si="67">_xlfn.STDEV.S(AU6:AU30)</f>
        <v>0.27275980511470721</v>
      </c>
      <c r="AV32" s="285">
        <f t="shared" si="67"/>
        <v>0.32070740604981024</v>
      </c>
      <c r="AW32" s="285">
        <f t="shared" si="67"/>
        <v>2.92994139676701E-2</v>
      </c>
      <c r="AX32" s="285">
        <f t="shared" si="67"/>
        <v>0.54603095778445998</v>
      </c>
      <c r="AY32" s="285">
        <f t="shared" si="67"/>
        <v>25.542131615087737</v>
      </c>
      <c r="AZ32" s="285">
        <f t="shared" si="67"/>
        <v>0.83772033038583926</v>
      </c>
      <c r="BA32" s="285">
        <f t="shared" si="67"/>
        <v>0.7244906454064417</v>
      </c>
      <c r="BB32" s="285">
        <f t="shared" si="67"/>
        <v>3.8288379438153296E-2</v>
      </c>
      <c r="BC32" s="285">
        <f t="shared" si="67"/>
        <v>0.94039949711622606</v>
      </c>
      <c r="BD32" s="285">
        <f t="shared" si="67"/>
        <v>0.14548278033811635</v>
      </c>
      <c r="BE32" s="285">
        <f t="shared" si="67"/>
        <v>3.7020540680505476E-2</v>
      </c>
      <c r="BF32" s="285">
        <f t="shared" si="67"/>
        <v>4.8695962350172817</v>
      </c>
      <c r="BG32" s="285">
        <f t="shared" si="67"/>
        <v>2.0387904911164035E-2</v>
      </c>
      <c r="BH32" s="285">
        <f t="shared" si="67"/>
        <v>156.7587921820554</v>
      </c>
      <c r="BI32" s="285">
        <f t="shared" si="67"/>
        <v>0.1174966740585803</v>
      </c>
      <c r="BJ32" s="285">
        <f t="shared" si="67"/>
        <v>3.3085113757264979E-2</v>
      </c>
      <c r="BK32" s="285">
        <f t="shared" si="67"/>
        <v>0.12069173984215711</v>
      </c>
      <c r="BL32" s="285">
        <f t="shared" si="67"/>
        <v>1.7070158123353149E-2</v>
      </c>
      <c r="BM32" s="285">
        <f t="shared" si="67"/>
        <v>9.9999999999999933E-3</v>
      </c>
      <c r="BN32" s="285">
        <f t="shared" si="67"/>
        <v>1.0080852281764689E-2</v>
      </c>
      <c r="BO32" s="285">
        <f t="shared" si="67"/>
        <v>1.5513435037626781E-2</v>
      </c>
      <c r="BP32" s="285">
        <f t="shared" si="67"/>
        <v>1.946463881771842E-2</v>
      </c>
      <c r="BQ32" s="285">
        <f t="shared" si="67"/>
        <v>2.1013372057329466E-2</v>
      </c>
      <c r="BR32" s="285">
        <f t="shared" si="67"/>
        <v>3.460250472629596E-2</v>
      </c>
      <c r="BS32" s="285">
        <f t="shared" si="67"/>
        <v>1.1210114480533483E-2</v>
      </c>
      <c r="BT32" s="285">
        <f t="shared" si="67"/>
        <v>9.914438945047517E-3</v>
      </c>
      <c r="BU32" s="285">
        <f t="shared" si="67"/>
        <v>1.6583123951776996E-2</v>
      </c>
      <c r="BV32" s="285">
        <f t="shared" si="67"/>
        <v>8.2259751195020367E-3</v>
      </c>
      <c r="BW32" s="285">
        <f t="shared" si="67"/>
        <v>1.9999999999999992E-3</v>
      </c>
      <c r="BX32" s="285">
        <f t="shared" si="67"/>
        <v>7.6010590327535474E-2</v>
      </c>
      <c r="BY32" s="285">
        <f t="shared" si="67"/>
        <v>2.1509687739868891E-2</v>
      </c>
    </row>
    <row r="33" spans="2:77" s="1" customFormat="1" ht="15" customHeight="1">
      <c r="B33" s="98"/>
      <c r="C33" s="9"/>
      <c r="D33" s="9"/>
      <c r="E33" s="9"/>
      <c r="F33" s="9"/>
      <c r="G33" s="9"/>
      <c r="H33" s="9"/>
      <c r="I33" s="43"/>
      <c r="J33" s="99"/>
      <c r="K33" s="79"/>
      <c r="L33" s="80"/>
      <c r="M33" s="80"/>
      <c r="N33" s="79"/>
      <c r="O33" s="79"/>
      <c r="P33" s="79"/>
      <c r="Q33" s="79"/>
      <c r="R33" s="79"/>
      <c r="S33" s="79"/>
      <c r="T33" s="79"/>
      <c r="U33" s="80"/>
      <c r="V33" s="79"/>
      <c r="W33" s="80"/>
      <c r="X33" s="85"/>
      <c r="Y33" s="79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6"/>
      <c r="AP33" s="100"/>
      <c r="AQ33" s="42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</row>
    <row r="34" spans="2:77" s="39" customFormat="1" ht="15" customHeight="1">
      <c r="B34" s="40" t="s">
        <v>88</v>
      </c>
      <c r="C34" s="9" t="s">
        <v>89</v>
      </c>
      <c r="D34" s="9"/>
      <c r="E34" s="9"/>
      <c r="F34" s="9"/>
      <c r="G34" s="9"/>
      <c r="H34" s="9"/>
      <c r="I34" s="43"/>
      <c r="J34" s="99">
        <v>0.2</v>
      </c>
      <c r="K34" s="79" t="s">
        <v>47</v>
      </c>
      <c r="L34" s="80">
        <v>0.08</v>
      </c>
      <c r="M34" s="80" t="s">
        <v>76</v>
      </c>
      <c r="N34" s="79">
        <v>1.7</v>
      </c>
      <c r="O34" s="79">
        <v>2.8</v>
      </c>
      <c r="P34" s="76" t="s">
        <v>66</v>
      </c>
      <c r="Q34" s="76" t="s">
        <v>70</v>
      </c>
      <c r="R34" s="79" t="s">
        <v>68</v>
      </c>
      <c r="S34" s="85">
        <v>32</v>
      </c>
      <c r="T34" s="79" t="s">
        <v>72</v>
      </c>
      <c r="U34" s="80" t="s">
        <v>66</v>
      </c>
      <c r="V34" s="79">
        <v>0.4</v>
      </c>
      <c r="W34" s="77" t="s">
        <v>49</v>
      </c>
      <c r="X34" s="85">
        <v>36</v>
      </c>
      <c r="Y34" s="77" t="s">
        <v>70</v>
      </c>
      <c r="Z34" s="77" t="s">
        <v>49</v>
      </c>
      <c r="AA34" s="77" t="s">
        <v>174</v>
      </c>
      <c r="AB34" s="80">
        <v>0.02</v>
      </c>
      <c r="AC34" s="77" t="s">
        <v>49</v>
      </c>
      <c r="AD34" s="77" t="s">
        <v>49</v>
      </c>
      <c r="AE34" s="77" t="s">
        <v>49</v>
      </c>
      <c r="AF34" s="77" t="s">
        <v>69</v>
      </c>
      <c r="AG34" s="77" t="s">
        <v>49</v>
      </c>
      <c r="AH34" s="77" t="s">
        <v>49</v>
      </c>
      <c r="AI34" s="77" t="s">
        <v>49</v>
      </c>
      <c r="AJ34" s="77" t="s">
        <v>71</v>
      </c>
      <c r="AK34" s="77" t="s">
        <v>49</v>
      </c>
      <c r="AL34" s="80" t="s">
        <v>68</v>
      </c>
      <c r="AM34" s="80" t="s">
        <v>49</v>
      </c>
      <c r="AN34" s="77" t="s">
        <v>70</v>
      </c>
      <c r="AO34" s="82" t="s">
        <v>47</v>
      </c>
      <c r="AP34" s="119">
        <v>44587</v>
      </c>
      <c r="AQ34" s="42"/>
      <c r="AR34" s="1"/>
      <c r="AT34" s="448">
        <f>IF(ISTEXT(J34)=TRUE, RIGHT(J34,LEN(J34)-1)*1,J34)</f>
        <v>0.2</v>
      </c>
      <c r="AU34" s="448">
        <f t="shared" ref="AU34:BY42" si="68">IF(ISTEXT(K34)=TRUE, RIGHT(K34,LEN(K34)-1)*1,K34)</f>
        <v>0.03</v>
      </c>
      <c r="AV34" s="448">
        <f t="shared" si="68"/>
        <v>0.08</v>
      </c>
      <c r="AW34" s="448">
        <f t="shared" si="68"/>
        <v>0.09</v>
      </c>
      <c r="AX34" s="448">
        <f t="shared" si="68"/>
        <v>1.7</v>
      </c>
      <c r="AY34" s="448">
        <f t="shared" si="68"/>
        <v>2.8</v>
      </c>
      <c r="AZ34" s="448">
        <f t="shared" si="68"/>
        <v>0.1</v>
      </c>
      <c r="BA34" s="448">
        <f t="shared" si="68"/>
        <v>0.2</v>
      </c>
      <c r="BB34" s="448">
        <f t="shared" si="68"/>
        <v>0.04</v>
      </c>
      <c r="BC34" s="448">
        <f t="shared" si="68"/>
        <v>32</v>
      </c>
      <c r="BD34" s="448">
        <f t="shared" si="68"/>
        <v>0.08</v>
      </c>
      <c r="BE34" s="448">
        <f t="shared" si="68"/>
        <v>0.1</v>
      </c>
      <c r="BF34" s="448">
        <f t="shared" si="68"/>
        <v>0.4</v>
      </c>
      <c r="BG34" s="448">
        <f t="shared" si="68"/>
        <v>0.01</v>
      </c>
      <c r="BH34" s="448">
        <f t="shared" si="68"/>
        <v>36</v>
      </c>
      <c r="BI34" s="448">
        <f t="shared" si="68"/>
        <v>0.2</v>
      </c>
      <c r="BJ34" s="448">
        <f t="shared" si="68"/>
        <v>0.01</v>
      </c>
      <c r="BK34" s="448">
        <f t="shared" si="68"/>
        <v>0.05</v>
      </c>
      <c r="BL34" s="448">
        <f t="shared" si="68"/>
        <v>0.02</v>
      </c>
      <c r="BM34" s="448">
        <f t="shared" si="68"/>
        <v>0.01</v>
      </c>
      <c r="BN34" s="448">
        <f t="shared" si="68"/>
        <v>0.01</v>
      </c>
      <c r="BO34" s="448">
        <f t="shared" si="68"/>
        <v>0.01</v>
      </c>
      <c r="BP34" s="448">
        <f t="shared" si="68"/>
        <v>0.02</v>
      </c>
      <c r="BQ34" s="448">
        <f t="shared" si="68"/>
        <v>0.01</v>
      </c>
      <c r="BR34" s="448">
        <f t="shared" si="68"/>
        <v>0.01</v>
      </c>
      <c r="BS34" s="448">
        <f t="shared" si="68"/>
        <v>0.01</v>
      </c>
      <c r="BT34" s="448">
        <f t="shared" si="68"/>
        <v>0.05</v>
      </c>
      <c r="BU34" s="448">
        <f t="shared" si="68"/>
        <v>0.01</v>
      </c>
      <c r="BV34" s="448">
        <f t="shared" si="68"/>
        <v>0.04</v>
      </c>
      <c r="BW34" s="448">
        <f t="shared" si="68"/>
        <v>0.01</v>
      </c>
      <c r="BX34" s="448">
        <f t="shared" si="68"/>
        <v>0.2</v>
      </c>
      <c r="BY34" s="448">
        <f t="shared" si="68"/>
        <v>0.03</v>
      </c>
    </row>
    <row r="35" spans="2:77" s="1" customFormat="1" ht="15" customHeight="1">
      <c r="B35" s="40" t="s">
        <v>88</v>
      </c>
      <c r="C35" s="9" t="s">
        <v>89</v>
      </c>
      <c r="D35" s="9"/>
      <c r="E35" s="9"/>
      <c r="F35" s="9"/>
      <c r="G35" s="9"/>
      <c r="H35" s="9"/>
      <c r="I35" s="43"/>
      <c r="J35" s="89">
        <v>2.7455106858039571</v>
      </c>
      <c r="K35" s="85">
        <v>10.206705878321005</v>
      </c>
      <c r="L35" s="79">
        <v>4.7175443666712855</v>
      </c>
      <c r="M35" s="80">
        <v>9.9497518236234719E-2</v>
      </c>
      <c r="N35" s="85">
        <v>54.431531872266433</v>
      </c>
      <c r="O35" s="85">
        <v>15.278612933031074</v>
      </c>
      <c r="P35" s="79">
        <v>4.9832240969445172</v>
      </c>
      <c r="Q35" s="85">
        <v>170.55950067982377</v>
      </c>
      <c r="R35" s="79">
        <v>6.3731903368385315E-2</v>
      </c>
      <c r="S35" s="85">
        <v>240.5240439474064</v>
      </c>
      <c r="T35" s="79">
        <v>3.2533214282287268</v>
      </c>
      <c r="U35" s="80" t="s">
        <v>69</v>
      </c>
      <c r="V35" s="85">
        <v>27.655676182353822</v>
      </c>
      <c r="W35" s="80" t="s">
        <v>49</v>
      </c>
      <c r="X35" s="85">
        <v>218.2848088340582</v>
      </c>
      <c r="Y35" s="79" t="s">
        <v>71</v>
      </c>
      <c r="Z35" s="80">
        <v>0.21101426168745568</v>
      </c>
      <c r="AA35" s="80">
        <v>5.401059673501585E-3</v>
      </c>
      <c r="AB35" s="80">
        <v>5.6597715230868782E-2</v>
      </c>
      <c r="AC35" s="80">
        <v>0.49540263898446002</v>
      </c>
      <c r="AD35" s="80">
        <v>2.6249366832189633E-2</v>
      </c>
      <c r="AE35" s="80">
        <v>0.17780665462112427</v>
      </c>
      <c r="AF35" s="80" t="s">
        <v>49</v>
      </c>
      <c r="AG35" s="80" t="s">
        <v>71</v>
      </c>
      <c r="AH35" s="80" t="s">
        <v>47</v>
      </c>
      <c r="AI35" s="80" t="s">
        <v>49</v>
      </c>
      <c r="AJ35" s="80">
        <v>5.1843391663867366E-2</v>
      </c>
      <c r="AK35" s="80">
        <v>0.10193168828739901</v>
      </c>
      <c r="AL35" s="80" t="s">
        <v>49</v>
      </c>
      <c r="AM35" s="80" t="s">
        <v>49</v>
      </c>
      <c r="AN35" s="80">
        <v>5.8014439072864667E-2</v>
      </c>
      <c r="AO35" s="158" t="s">
        <v>68</v>
      </c>
      <c r="AP35" s="83">
        <v>43887</v>
      </c>
      <c r="AQ35" s="42"/>
      <c r="AT35" s="448">
        <f t="shared" ref="AT35:AT48" si="69">IF(ISTEXT(J35)=TRUE, RIGHT(J35,LEN(J35)-1)*1,J35)</f>
        <v>2.7455106858039571</v>
      </c>
      <c r="AU35" s="448">
        <f t="shared" si="68"/>
        <v>10.206705878321005</v>
      </c>
      <c r="AV35" s="448">
        <f t="shared" si="68"/>
        <v>4.7175443666712855</v>
      </c>
      <c r="AW35" s="448">
        <f t="shared" si="68"/>
        <v>9.9497518236234719E-2</v>
      </c>
      <c r="AX35" s="448">
        <f t="shared" si="68"/>
        <v>54.431531872266433</v>
      </c>
      <c r="AY35" s="448">
        <f t="shared" si="68"/>
        <v>15.278612933031074</v>
      </c>
      <c r="AZ35" s="448">
        <f t="shared" si="68"/>
        <v>4.9832240969445172</v>
      </c>
      <c r="BA35" s="448">
        <f t="shared" si="68"/>
        <v>170.55950067982377</v>
      </c>
      <c r="BB35" s="448">
        <f t="shared" si="68"/>
        <v>6.3731903368385315E-2</v>
      </c>
      <c r="BC35" s="448">
        <f t="shared" si="68"/>
        <v>240.5240439474064</v>
      </c>
      <c r="BD35" s="448">
        <f t="shared" si="68"/>
        <v>3.2533214282287268</v>
      </c>
      <c r="BE35" s="449">
        <f t="shared" si="68"/>
        <v>0.02</v>
      </c>
      <c r="BF35" s="448">
        <f t="shared" si="68"/>
        <v>27.655676182353822</v>
      </c>
      <c r="BG35" s="449">
        <f t="shared" si="68"/>
        <v>0.01</v>
      </c>
      <c r="BH35" s="448">
        <f t="shared" si="68"/>
        <v>218.2848088340582</v>
      </c>
      <c r="BI35" s="449">
        <f t="shared" si="68"/>
        <v>0.05</v>
      </c>
      <c r="BJ35" s="448">
        <f t="shared" si="68"/>
        <v>0.21101426168745568</v>
      </c>
      <c r="BK35" s="449">
        <f t="shared" si="68"/>
        <v>5.401059673501585E-3</v>
      </c>
      <c r="BL35" s="448">
        <f t="shared" si="68"/>
        <v>5.6597715230868782E-2</v>
      </c>
      <c r="BM35" s="448">
        <f t="shared" si="68"/>
        <v>0.49540263898446002</v>
      </c>
      <c r="BN35" s="448">
        <f t="shared" si="68"/>
        <v>2.6249366832189633E-2</v>
      </c>
      <c r="BO35" s="448">
        <f t="shared" si="68"/>
        <v>0.17780665462112427</v>
      </c>
      <c r="BP35" s="449">
        <f t="shared" si="68"/>
        <v>0.01</v>
      </c>
      <c r="BQ35" s="449">
        <f t="shared" si="68"/>
        <v>0.05</v>
      </c>
      <c r="BR35" s="449">
        <f t="shared" si="68"/>
        <v>0.03</v>
      </c>
      <c r="BS35" s="449">
        <f t="shared" si="68"/>
        <v>0.01</v>
      </c>
      <c r="BT35" s="448">
        <f t="shared" si="68"/>
        <v>5.1843391663867366E-2</v>
      </c>
      <c r="BU35" s="448">
        <f t="shared" si="68"/>
        <v>0.10193168828739901</v>
      </c>
      <c r="BV35" s="449">
        <f t="shared" si="68"/>
        <v>0.01</v>
      </c>
      <c r="BW35" s="449">
        <f t="shared" si="68"/>
        <v>0.01</v>
      </c>
      <c r="BX35" s="448">
        <f t="shared" si="68"/>
        <v>5.8014439072864667E-2</v>
      </c>
      <c r="BY35" s="449">
        <f t="shared" si="68"/>
        <v>0.04</v>
      </c>
    </row>
    <row r="36" spans="2:77" s="1" customFormat="1" ht="15" customHeight="1">
      <c r="B36" s="40" t="s">
        <v>88</v>
      </c>
      <c r="C36" s="9" t="s">
        <v>89</v>
      </c>
      <c r="D36" s="9"/>
      <c r="E36" s="9"/>
      <c r="F36" s="9"/>
      <c r="G36" s="9"/>
      <c r="H36" s="9"/>
      <c r="I36" s="43"/>
      <c r="J36" s="160">
        <v>59.292430000000003</v>
      </c>
      <c r="K36" s="85">
        <v>41.783940000000001</v>
      </c>
      <c r="L36" s="79">
        <v>6.2926820000000001</v>
      </c>
      <c r="M36" s="80">
        <v>9.4210720000000006</v>
      </c>
      <c r="N36" s="85">
        <v>132.32320000000001</v>
      </c>
      <c r="O36" s="85">
        <v>27.176349999999999</v>
      </c>
      <c r="P36" s="79">
        <v>4.3066250000000004</v>
      </c>
      <c r="Q36" s="85">
        <v>12.08521</v>
      </c>
      <c r="R36" s="79">
        <v>1.07969</v>
      </c>
      <c r="S36" s="85">
        <v>19.740570000000002</v>
      </c>
      <c r="T36" s="79">
        <v>0.20491529999999999</v>
      </c>
      <c r="U36" s="80" t="s">
        <v>47</v>
      </c>
      <c r="V36" s="79">
        <v>4.061083</v>
      </c>
      <c r="W36" s="80">
        <v>0.17881150000000001</v>
      </c>
      <c r="X36" s="85">
        <v>45.289169999999999</v>
      </c>
      <c r="Y36" s="79">
        <v>0.43246630000000003</v>
      </c>
      <c r="Z36" s="80">
        <v>3.5618259999999999E-2</v>
      </c>
      <c r="AA36" s="80">
        <v>2.7592370000000001E-2</v>
      </c>
      <c r="AB36" s="80" t="s">
        <v>68</v>
      </c>
      <c r="AC36" s="80" t="s">
        <v>49</v>
      </c>
      <c r="AD36" s="80" t="s">
        <v>49</v>
      </c>
      <c r="AE36" s="80" t="s">
        <v>47</v>
      </c>
      <c r="AF36" s="80" t="s">
        <v>68</v>
      </c>
      <c r="AG36" s="80" t="s">
        <v>73</v>
      </c>
      <c r="AH36" s="80" t="s">
        <v>71</v>
      </c>
      <c r="AI36" s="80" t="s">
        <v>49</v>
      </c>
      <c r="AJ36" s="80" t="s">
        <v>49</v>
      </c>
      <c r="AK36" s="80" t="s">
        <v>72</v>
      </c>
      <c r="AL36" s="80" t="s">
        <v>49</v>
      </c>
      <c r="AM36" s="80" t="s">
        <v>49</v>
      </c>
      <c r="AN36" s="80" t="s">
        <v>69</v>
      </c>
      <c r="AO36" s="158" t="s">
        <v>69</v>
      </c>
      <c r="AP36" s="83">
        <v>43497</v>
      </c>
      <c r="AQ36" s="42"/>
      <c r="AT36" s="448">
        <f t="shared" si="69"/>
        <v>59.292430000000003</v>
      </c>
      <c r="AU36" s="448">
        <f t="shared" si="68"/>
        <v>41.783940000000001</v>
      </c>
      <c r="AV36" s="448">
        <f t="shared" si="68"/>
        <v>6.2926820000000001</v>
      </c>
      <c r="AW36" s="448">
        <f t="shared" si="68"/>
        <v>9.4210720000000006</v>
      </c>
      <c r="AX36" s="448">
        <f t="shared" si="68"/>
        <v>132.32320000000001</v>
      </c>
      <c r="AY36" s="448">
        <f t="shared" si="68"/>
        <v>27.176349999999999</v>
      </c>
      <c r="AZ36" s="448">
        <f t="shared" si="68"/>
        <v>4.3066250000000004</v>
      </c>
      <c r="BA36" s="448">
        <f t="shared" si="68"/>
        <v>12.08521</v>
      </c>
      <c r="BB36" s="448">
        <f t="shared" si="68"/>
        <v>1.07969</v>
      </c>
      <c r="BC36" s="448">
        <f t="shared" si="68"/>
        <v>19.740570000000002</v>
      </c>
      <c r="BD36" s="448">
        <f t="shared" si="68"/>
        <v>0.20491529999999999</v>
      </c>
      <c r="BE36" s="449">
        <f t="shared" si="68"/>
        <v>0.03</v>
      </c>
      <c r="BF36" s="448">
        <f t="shared" si="68"/>
        <v>4.061083</v>
      </c>
      <c r="BG36" s="448">
        <f t="shared" si="68"/>
        <v>0.17881150000000001</v>
      </c>
      <c r="BH36" s="448">
        <f t="shared" si="68"/>
        <v>45.289169999999999</v>
      </c>
      <c r="BI36" s="448">
        <f t="shared" si="68"/>
        <v>0.43246630000000003</v>
      </c>
      <c r="BJ36" s="448">
        <f t="shared" si="68"/>
        <v>3.5618259999999999E-2</v>
      </c>
      <c r="BK36" s="449">
        <f t="shared" si="68"/>
        <v>2.7592370000000001E-2</v>
      </c>
      <c r="BL36" s="449">
        <f t="shared" si="68"/>
        <v>0.04</v>
      </c>
      <c r="BM36" s="449">
        <f t="shared" si="68"/>
        <v>0.01</v>
      </c>
      <c r="BN36" s="449">
        <f t="shared" si="68"/>
        <v>0.01</v>
      </c>
      <c r="BO36" s="449">
        <f t="shared" si="68"/>
        <v>0.03</v>
      </c>
      <c r="BP36" s="449">
        <f t="shared" si="68"/>
        <v>0.04</v>
      </c>
      <c r="BQ36" s="449">
        <f t="shared" si="68"/>
        <v>7.0000000000000007E-2</v>
      </c>
      <c r="BR36" s="449">
        <f t="shared" si="68"/>
        <v>0.05</v>
      </c>
      <c r="BS36" s="449">
        <f t="shared" si="68"/>
        <v>0.01</v>
      </c>
      <c r="BT36" s="449">
        <f t="shared" si="68"/>
        <v>0.01</v>
      </c>
      <c r="BU36" s="449">
        <f t="shared" si="68"/>
        <v>0.08</v>
      </c>
      <c r="BV36" s="449">
        <f t="shared" si="68"/>
        <v>0.01</v>
      </c>
      <c r="BW36" s="449">
        <f t="shared" si="68"/>
        <v>0.01</v>
      </c>
      <c r="BX36" s="449">
        <f t="shared" si="68"/>
        <v>0.02</v>
      </c>
      <c r="BY36" s="449">
        <f t="shared" si="68"/>
        <v>0.02</v>
      </c>
    </row>
    <row r="37" spans="2:77" s="1" customFormat="1" ht="15" customHeight="1">
      <c r="B37" s="40" t="s">
        <v>90</v>
      </c>
      <c r="C37" s="9"/>
      <c r="D37" s="9"/>
      <c r="E37" s="9"/>
      <c r="F37" s="9"/>
      <c r="G37" s="9"/>
      <c r="H37" s="9"/>
      <c r="I37" s="43"/>
      <c r="J37" s="160">
        <v>120.0098</v>
      </c>
      <c r="K37" s="79">
        <v>4.7093790000000002</v>
      </c>
      <c r="L37" s="79">
        <v>15.83013</v>
      </c>
      <c r="M37" s="79">
        <v>21.046140000000001</v>
      </c>
      <c r="N37" s="85">
        <v>281.08690000000001</v>
      </c>
      <c r="O37" s="85">
        <v>41.188229999999997</v>
      </c>
      <c r="P37" s="85">
        <v>16.953600000000002</v>
      </c>
      <c r="Q37" s="79">
        <v>2.4949599999999998</v>
      </c>
      <c r="R37" s="79">
        <v>2.5165839999999999</v>
      </c>
      <c r="S37" s="85">
        <v>76.338949999999997</v>
      </c>
      <c r="T37" s="79">
        <v>0.89275990000000005</v>
      </c>
      <c r="U37" s="80">
        <v>0.16477739999999999</v>
      </c>
      <c r="V37" s="79">
        <v>3.8484829999999999</v>
      </c>
      <c r="W37" s="80">
        <v>0.31093460000000001</v>
      </c>
      <c r="X37" s="85">
        <v>21.623640000000002</v>
      </c>
      <c r="Y37" s="79">
        <v>0.46529809999999999</v>
      </c>
      <c r="Z37" s="80" t="s">
        <v>69</v>
      </c>
      <c r="AA37" s="80" t="s">
        <v>69</v>
      </c>
      <c r="AB37" s="80" t="s">
        <v>71</v>
      </c>
      <c r="AC37" s="80" t="s">
        <v>68</v>
      </c>
      <c r="AD37" s="80" t="s">
        <v>69</v>
      </c>
      <c r="AE37" s="80">
        <v>4.5459020000000003E-2</v>
      </c>
      <c r="AF37" s="80" t="s">
        <v>73</v>
      </c>
      <c r="AG37" s="80" t="s">
        <v>47</v>
      </c>
      <c r="AH37" s="80" t="s">
        <v>67</v>
      </c>
      <c r="AI37" s="80" t="s">
        <v>69</v>
      </c>
      <c r="AJ37" s="80">
        <v>1.6118190000000001E-2</v>
      </c>
      <c r="AK37" s="80" t="s">
        <v>47</v>
      </c>
      <c r="AL37" s="80" t="s">
        <v>49</v>
      </c>
      <c r="AM37" s="80" t="s">
        <v>42</v>
      </c>
      <c r="AN37" s="80" t="s">
        <v>68</v>
      </c>
      <c r="AO37" s="158" t="s">
        <v>69</v>
      </c>
      <c r="AP37" s="95">
        <v>43133</v>
      </c>
      <c r="AQ37" s="42"/>
      <c r="AT37" s="448">
        <f t="shared" si="69"/>
        <v>120.0098</v>
      </c>
      <c r="AU37" s="448">
        <f t="shared" si="68"/>
        <v>4.7093790000000002</v>
      </c>
      <c r="AV37" s="448">
        <f t="shared" si="68"/>
        <v>15.83013</v>
      </c>
      <c r="AW37" s="448">
        <f t="shared" si="68"/>
        <v>21.046140000000001</v>
      </c>
      <c r="AX37" s="448">
        <f t="shared" si="68"/>
        <v>281.08690000000001</v>
      </c>
      <c r="AY37" s="448">
        <f t="shared" si="68"/>
        <v>41.188229999999997</v>
      </c>
      <c r="AZ37" s="448">
        <f t="shared" si="68"/>
        <v>16.953600000000002</v>
      </c>
      <c r="BA37" s="448">
        <f t="shared" si="68"/>
        <v>2.4949599999999998</v>
      </c>
      <c r="BB37" s="448">
        <f t="shared" si="68"/>
        <v>2.5165839999999999</v>
      </c>
      <c r="BC37" s="448">
        <f t="shared" si="68"/>
        <v>76.338949999999997</v>
      </c>
      <c r="BD37" s="448">
        <f t="shared" si="68"/>
        <v>0.89275990000000005</v>
      </c>
      <c r="BE37" s="448">
        <f t="shared" si="68"/>
        <v>0.16477739999999999</v>
      </c>
      <c r="BF37" s="448">
        <f t="shared" si="68"/>
        <v>3.8484829999999999</v>
      </c>
      <c r="BG37" s="448">
        <f t="shared" si="68"/>
        <v>0.31093460000000001</v>
      </c>
      <c r="BH37" s="448">
        <f t="shared" si="68"/>
        <v>21.623640000000002</v>
      </c>
      <c r="BI37" s="448">
        <f t="shared" si="68"/>
        <v>0.46529809999999999</v>
      </c>
      <c r="BJ37" s="449">
        <f t="shared" si="68"/>
        <v>0.02</v>
      </c>
      <c r="BK37" s="449">
        <f t="shared" si="68"/>
        <v>0.02</v>
      </c>
      <c r="BL37" s="449">
        <f t="shared" si="68"/>
        <v>0.05</v>
      </c>
      <c r="BM37" s="449">
        <f t="shared" si="68"/>
        <v>0.04</v>
      </c>
      <c r="BN37" s="449">
        <f t="shared" si="68"/>
        <v>0.02</v>
      </c>
      <c r="BO37" s="448">
        <f t="shared" si="68"/>
        <v>4.5459020000000003E-2</v>
      </c>
      <c r="BP37" s="449">
        <f t="shared" si="68"/>
        <v>7.0000000000000007E-2</v>
      </c>
      <c r="BQ37" s="449">
        <f t="shared" si="68"/>
        <v>0.03</v>
      </c>
      <c r="BR37" s="449">
        <f t="shared" si="68"/>
        <v>0.06</v>
      </c>
      <c r="BS37" s="449">
        <f t="shared" si="68"/>
        <v>0.02</v>
      </c>
      <c r="BT37" s="448">
        <f t="shared" si="68"/>
        <v>1.6118190000000001E-2</v>
      </c>
      <c r="BU37" s="449">
        <f t="shared" si="68"/>
        <v>0.03</v>
      </c>
      <c r="BV37" s="449">
        <f t="shared" si="68"/>
        <v>0.01</v>
      </c>
      <c r="BW37" s="449">
        <f t="shared" si="68"/>
        <v>0.01</v>
      </c>
      <c r="BX37" s="449">
        <f t="shared" si="68"/>
        <v>0.04</v>
      </c>
      <c r="BY37" s="449">
        <f t="shared" si="68"/>
        <v>0.02</v>
      </c>
    </row>
    <row r="38" spans="2:77" s="1" customFormat="1" ht="15" customHeight="1">
      <c r="B38" s="40" t="s">
        <v>90</v>
      </c>
      <c r="C38" s="9"/>
      <c r="D38" s="9"/>
      <c r="E38" s="9"/>
      <c r="F38" s="9"/>
      <c r="G38" s="9"/>
      <c r="H38" s="9"/>
      <c r="I38" s="43"/>
      <c r="J38" s="89">
        <v>0.78979679999999997</v>
      </c>
      <c r="K38" s="79">
        <v>0.1354718</v>
      </c>
      <c r="L38" s="80">
        <v>9.5279290000000003E-2</v>
      </c>
      <c r="M38" s="78" t="s">
        <v>71</v>
      </c>
      <c r="N38" s="79">
        <v>0.70102819999999999</v>
      </c>
      <c r="O38" s="85">
        <v>36.023009999999999</v>
      </c>
      <c r="P38" s="85">
        <v>10.57382</v>
      </c>
      <c r="Q38" s="79">
        <v>0.40144869999999999</v>
      </c>
      <c r="R38" s="79" t="s">
        <v>66</v>
      </c>
      <c r="S38" s="85">
        <v>11.442259999999999</v>
      </c>
      <c r="T38" s="89" t="s">
        <v>66</v>
      </c>
      <c r="U38" s="80" t="s">
        <v>68</v>
      </c>
      <c r="V38" s="79">
        <v>0.38756750000000001</v>
      </c>
      <c r="W38" s="80">
        <v>1.450647E-2</v>
      </c>
      <c r="X38" s="85">
        <v>42.35859</v>
      </c>
      <c r="Y38" s="79">
        <v>0.1898582</v>
      </c>
      <c r="Z38" s="80" t="s">
        <v>68</v>
      </c>
      <c r="AA38" s="80" t="s">
        <v>69</v>
      </c>
      <c r="AB38" s="80" t="s">
        <v>49</v>
      </c>
      <c r="AC38" s="80" t="s">
        <v>49</v>
      </c>
      <c r="AD38" s="80" t="s">
        <v>47</v>
      </c>
      <c r="AE38" s="80" t="s">
        <v>68</v>
      </c>
      <c r="AF38" s="80" t="s">
        <v>71</v>
      </c>
      <c r="AG38" s="80" t="s">
        <v>49</v>
      </c>
      <c r="AH38" s="80" t="s">
        <v>66</v>
      </c>
      <c r="AI38" s="80" t="s">
        <v>49</v>
      </c>
      <c r="AJ38" s="80">
        <v>2.0446120000000002E-2</v>
      </c>
      <c r="AK38" s="80" t="s">
        <v>68</v>
      </c>
      <c r="AL38" s="80" t="s">
        <v>69</v>
      </c>
      <c r="AM38" s="80" t="s">
        <v>49</v>
      </c>
      <c r="AN38" s="80" t="s">
        <v>69</v>
      </c>
      <c r="AO38" s="158" t="s">
        <v>47</v>
      </c>
      <c r="AP38" s="159">
        <v>43006</v>
      </c>
      <c r="AQ38" s="42"/>
      <c r="AT38" s="448">
        <f t="shared" si="69"/>
        <v>0.78979679999999997</v>
      </c>
      <c r="AU38" s="448">
        <f t="shared" si="68"/>
        <v>0.1354718</v>
      </c>
      <c r="AV38" s="448">
        <f t="shared" si="68"/>
        <v>9.5279290000000003E-2</v>
      </c>
      <c r="AW38" s="449">
        <f t="shared" si="68"/>
        <v>0.05</v>
      </c>
      <c r="AX38" s="448">
        <f t="shared" si="68"/>
        <v>0.70102819999999999</v>
      </c>
      <c r="AY38" s="448">
        <f t="shared" si="68"/>
        <v>36.023009999999999</v>
      </c>
      <c r="AZ38" s="448">
        <f t="shared" si="68"/>
        <v>10.57382</v>
      </c>
      <c r="BA38" s="448">
        <f t="shared" si="68"/>
        <v>0.40144869999999999</v>
      </c>
      <c r="BB38" s="449">
        <f t="shared" si="68"/>
        <v>0.1</v>
      </c>
      <c r="BC38" s="448">
        <f t="shared" si="68"/>
        <v>11.442259999999999</v>
      </c>
      <c r="BD38" s="449">
        <f t="shared" si="68"/>
        <v>0.1</v>
      </c>
      <c r="BE38" s="449">
        <f t="shared" si="68"/>
        <v>0.04</v>
      </c>
      <c r="BF38" s="448">
        <f t="shared" si="68"/>
        <v>0.38756750000000001</v>
      </c>
      <c r="BG38" s="448">
        <f t="shared" si="68"/>
        <v>1.450647E-2</v>
      </c>
      <c r="BH38" s="448">
        <f t="shared" si="68"/>
        <v>42.35859</v>
      </c>
      <c r="BI38" s="448">
        <f t="shared" si="68"/>
        <v>0.1898582</v>
      </c>
      <c r="BJ38" s="449">
        <f t="shared" si="68"/>
        <v>0.04</v>
      </c>
      <c r="BK38" s="449">
        <f t="shared" si="68"/>
        <v>0.02</v>
      </c>
      <c r="BL38" s="449">
        <f t="shared" si="68"/>
        <v>0.01</v>
      </c>
      <c r="BM38" s="449">
        <f t="shared" si="68"/>
        <v>0.01</v>
      </c>
      <c r="BN38" s="449">
        <f t="shared" si="68"/>
        <v>0.03</v>
      </c>
      <c r="BO38" s="449">
        <f t="shared" si="68"/>
        <v>0.04</v>
      </c>
      <c r="BP38" s="449">
        <f t="shared" si="68"/>
        <v>0.05</v>
      </c>
      <c r="BQ38" s="449">
        <f t="shared" si="68"/>
        <v>0.01</v>
      </c>
      <c r="BR38" s="449">
        <f t="shared" si="68"/>
        <v>0.1</v>
      </c>
      <c r="BS38" s="449">
        <f t="shared" si="68"/>
        <v>0.01</v>
      </c>
      <c r="BT38" s="448">
        <f t="shared" si="68"/>
        <v>2.0446120000000002E-2</v>
      </c>
      <c r="BU38" s="449">
        <f t="shared" si="68"/>
        <v>0.04</v>
      </c>
      <c r="BV38" s="449">
        <f t="shared" si="68"/>
        <v>0.02</v>
      </c>
      <c r="BW38" s="449">
        <f t="shared" si="68"/>
        <v>0.01</v>
      </c>
      <c r="BX38" s="449">
        <f t="shared" si="68"/>
        <v>0.02</v>
      </c>
      <c r="BY38" s="449">
        <f t="shared" si="68"/>
        <v>0.03</v>
      </c>
    </row>
    <row r="39" spans="2:77" s="1" customFormat="1" ht="15" customHeight="1">
      <c r="B39" s="40" t="s">
        <v>90</v>
      </c>
      <c r="C39" s="9"/>
      <c r="D39" s="9"/>
      <c r="E39" s="9"/>
      <c r="F39" s="9"/>
      <c r="G39" s="9"/>
      <c r="H39" s="9"/>
      <c r="I39" s="43"/>
      <c r="J39" s="79">
        <v>1.6135440000000001</v>
      </c>
      <c r="K39" s="79">
        <v>0.119612</v>
      </c>
      <c r="L39" s="80">
        <v>7.3767170000000007E-2</v>
      </c>
      <c r="M39" s="78" t="s">
        <v>6</v>
      </c>
      <c r="N39" s="89">
        <v>32.949759999999998</v>
      </c>
      <c r="O39" s="85">
        <v>86.780569999999997</v>
      </c>
      <c r="P39" s="85">
        <v>24.489419999999999</v>
      </c>
      <c r="Q39" s="89">
        <v>2.8352059999999999</v>
      </c>
      <c r="R39" s="79" t="s">
        <v>66</v>
      </c>
      <c r="S39" s="89">
        <v>5.5085230000000003</v>
      </c>
      <c r="T39" s="89">
        <v>0.24763879999999999</v>
      </c>
      <c r="U39" s="78" t="s">
        <v>47</v>
      </c>
      <c r="V39" s="85">
        <v>41.216090000000001</v>
      </c>
      <c r="W39" s="80">
        <v>5.1372220000000003E-2</v>
      </c>
      <c r="X39" s="85">
        <v>26.057790000000001</v>
      </c>
      <c r="Y39" s="79">
        <v>0.32333580000000001</v>
      </c>
      <c r="Z39" s="80" t="s">
        <v>91</v>
      </c>
      <c r="AA39" s="78" t="s">
        <v>49</v>
      </c>
      <c r="AB39" s="80" t="s">
        <v>49</v>
      </c>
      <c r="AC39" s="78" t="s">
        <v>49</v>
      </c>
      <c r="AD39" s="80" t="s">
        <v>49</v>
      </c>
      <c r="AE39" s="80" t="s">
        <v>47</v>
      </c>
      <c r="AF39" s="80" t="s">
        <v>68</v>
      </c>
      <c r="AG39" s="78" t="s">
        <v>42</v>
      </c>
      <c r="AH39" s="78" t="s">
        <v>72</v>
      </c>
      <c r="AI39" s="78" t="s">
        <v>42</v>
      </c>
      <c r="AJ39" s="80" t="s">
        <v>69</v>
      </c>
      <c r="AK39" s="78" t="s">
        <v>71</v>
      </c>
      <c r="AL39" s="80" t="s">
        <v>47</v>
      </c>
      <c r="AM39" s="78" t="s">
        <v>49</v>
      </c>
      <c r="AN39" s="80" t="s">
        <v>68</v>
      </c>
      <c r="AO39" s="94" t="s">
        <v>47</v>
      </c>
      <c r="AP39" s="159">
        <v>42793</v>
      </c>
      <c r="AQ39" s="42"/>
      <c r="AT39" s="448">
        <f t="shared" si="69"/>
        <v>1.6135440000000001</v>
      </c>
      <c r="AU39" s="448">
        <f t="shared" si="68"/>
        <v>0.119612</v>
      </c>
      <c r="AV39" s="448">
        <f t="shared" si="68"/>
        <v>7.3767170000000007E-2</v>
      </c>
      <c r="AW39" s="448">
        <f t="shared" si="68"/>
        <v>0.1</v>
      </c>
      <c r="AX39" s="448">
        <f t="shared" si="68"/>
        <v>32.949759999999998</v>
      </c>
      <c r="AY39" s="448">
        <f t="shared" si="68"/>
        <v>86.780569999999997</v>
      </c>
      <c r="AZ39" s="448">
        <f t="shared" si="68"/>
        <v>24.489419999999999</v>
      </c>
      <c r="BA39" s="448">
        <f t="shared" si="68"/>
        <v>2.8352059999999999</v>
      </c>
      <c r="BB39" s="449">
        <f t="shared" si="68"/>
        <v>0.1</v>
      </c>
      <c r="BC39" s="448">
        <f t="shared" si="68"/>
        <v>5.5085230000000003</v>
      </c>
      <c r="BD39" s="448">
        <f t="shared" si="68"/>
        <v>0.24763879999999999</v>
      </c>
      <c r="BE39" s="449">
        <f t="shared" si="68"/>
        <v>0.03</v>
      </c>
      <c r="BF39" s="448">
        <f t="shared" si="68"/>
        <v>41.216090000000001</v>
      </c>
      <c r="BG39" s="448">
        <f t="shared" si="68"/>
        <v>5.1372220000000003E-2</v>
      </c>
      <c r="BH39" s="448">
        <f t="shared" si="68"/>
        <v>26.057790000000001</v>
      </c>
      <c r="BI39" s="448">
        <f t="shared" si="68"/>
        <v>0.32333580000000001</v>
      </c>
      <c r="BJ39" s="449">
        <f t="shared" si="68"/>
        <v>0.02</v>
      </c>
      <c r="BK39" s="449">
        <f t="shared" si="68"/>
        <v>0.01</v>
      </c>
      <c r="BL39" s="449">
        <f t="shared" si="68"/>
        <v>0.01</v>
      </c>
      <c r="BM39" s="449">
        <f t="shared" si="68"/>
        <v>0.01</v>
      </c>
      <c r="BN39" s="449">
        <f t="shared" si="68"/>
        <v>0.01</v>
      </c>
      <c r="BO39" s="449">
        <f t="shared" si="68"/>
        <v>0.03</v>
      </c>
      <c r="BP39" s="449">
        <f t="shared" si="68"/>
        <v>0.04</v>
      </c>
      <c r="BQ39" s="449">
        <f t="shared" si="68"/>
        <v>0.01</v>
      </c>
      <c r="BR39" s="449">
        <f t="shared" si="68"/>
        <v>0.08</v>
      </c>
      <c r="BS39" s="449">
        <f t="shared" si="68"/>
        <v>0.01</v>
      </c>
      <c r="BT39" s="449">
        <f t="shared" si="68"/>
        <v>0.02</v>
      </c>
      <c r="BU39" s="449">
        <f t="shared" si="68"/>
        <v>0.05</v>
      </c>
      <c r="BV39" s="449">
        <f t="shared" si="68"/>
        <v>0.03</v>
      </c>
      <c r="BW39" s="449">
        <f t="shared" si="68"/>
        <v>0.01</v>
      </c>
      <c r="BX39" s="449">
        <f t="shared" si="68"/>
        <v>0.04</v>
      </c>
      <c r="BY39" s="449">
        <f t="shared" si="68"/>
        <v>0.03</v>
      </c>
    </row>
    <row r="40" spans="2:77" s="1" customFormat="1" ht="15" customHeight="1">
      <c r="B40" s="40" t="s">
        <v>90</v>
      </c>
      <c r="C40" s="9"/>
      <c r="D40" s="9"/>
      <c r="E40" s="9"/>
      <c r="F40" s="9"/>
      <c r="G40" s="9"/>
      <c r="H40" s="9"/>
      <c r="I40" s="43"/>
      <c r="J40" s="85">
        <v>21.756979999999999</v>
      </c>
      <c r="K40" s="79">
        <v>4.749606</v>
      </c>
      <c r="L40" s="80">
        <v>1.1049549999999999</v>
      </c>
      <c r="M40" s="80">
        <v>1.1431530000000001</v>
      </c>
      <c r="N40" s="160">
        <v>200.09010000000001</v>
      </c>
      <c r="O40" s="85">
        <v>21.711290000000002</v>
      </c>
      <c r="P40" s="85">
        <v>10.24507</v>
      </c>
      <c r="Q40" s="89">
        <v>0.58908280000000002</v>
      </c>
      <c r="R40" s="79">
        <v>0.16766809999999999</v>
      </c>
      <c r="S40" s="160">
        <v>29.238759999999999</v>
      </c>
      <c r="T40" s="89">
        <v>0.18065439999999999</v>
      </c>
      <c r="U40" s="78" t="s">
        <v>71</v>
      </c>
      <c r="V40" s="79">
        <v>1.6070120000000001</v>
      </c>
      <c r="W40" s="80">
        <v>3.3814490000000003E-2</v>
      </c>
      <c r="X40" s="85">
        <v>38.540430000000001</v>
      </c>
      <c r="Y40" s="79">
        <v>0.17205100000000001</v>
      </c>
      <c r="Z40" s="80">
        <v>1.384313E-2</v>
      </c>
      <c r="AA40" s="78" t="s">
        <v>49</v>
      </c>
      <c r="AB40" s="80" t="s">
        <v>49</v>
      </c>
      <c r="AC40" s="78" t="s">
        <v>49</v>
      </c>
      <c r="AD40" s="80" t="s">
        <v>49</v>
      </c>
      <c r="AE40" s="80" t="s">
        <v>69</v>
      </c>
      <c r="AF40" s="80" t="s">
        <v>69</v>
      </c>
      <c r="AG40" s="80" t="s">
        <v>49</v>
      </c>
      <c r="AH40" s="78" t="s">
        <v>71</v>
      </c>
      <c r="AI40" s="80" t="s">
        <v>69</v>
      </c>
      <c r="AJ40" s="80">
        <v>1.16317E-2</v>
      </c>
      <c r="AK40" s="78" t="s">
        <v>69</v>
      </c>
      <c r="AL40" s="80" t="s">
        <v>47</v>
      </c>
      <c r="AM40" s="78" t="s">
        <v>49</v>
      </c>
      <c r="AN40" s="80" t="s">
        <v>47</v>
      </c>
      <c r="AO40" s="94" t="s">
        <v>69</v>
      </c>
      <c r="AP40" s="159">
        <v>42646</v>
      </c>
      <c r="AQ40" s="42"/>
      <c r="AT40" s="448">
        <f t="shared" si="69"/>
        <v>21.756979999999999</v>
      </c>
      <c r="AU40" s="448">
        <f t="shared" si="68"/>
        <v>4.749606</v>
      </c>
      <c r="AV40" s="448">
        <f t="shared" si="68"/>
        <v>1.1049549999999999</v>
      </c>
      <c r="AW40" s="448">
        <f t="shared" si="68"/>
        <v>1.1431530000000001</v>
      </c>
      <c r="AX40" s="448">
        <f t="shared" si="68"/>
        <v>200.09010000000001</v>
      </c>
      <c r="AY40" s="448">
        <f t="shared" si="68"/>
        <v>21.711290000000002</v>
      </c>
      <c r="AZ40" s="448">
        <f t="shared" si="68"/>
        <v>10.24507</v>
      </c>
      <c r="BA40" s="448">
        <f t="shared" si="68"/>
        <v>0.58908280000000002</v>
      </c>
      <c r="BB40" s="448">
        <f t="shared" si="68"/>
        <v>0.16766809999999999</v>
      </c>
      <c r="BC40" s="448">
        <f t="shared" si="68"/>
        <v>29.238759999999999</v>
      </c>
      <c r="BD40" s="448">
        <f t="shared" si="68"/>
        <v>0.18065439999999999</v>
      </c>
      <c r="BE40" s="449">
        <f t="shared" si="68"/>
        <v>0.05</v>
      </c>
      <c r="BF40" s="448">
        <f t="shared" si="68"/>
        <v>1.6070120000000001</v>
      </c>
      <c r="BG40" s="448">
        <f t="shared" si="68"/>
        <v>3.3814490000000003E-2</v>
      </c>
      <c r="BH40" s="448">
        <f t="shared" si="68"/>
        <v>38.540430000000001</v>
      </c>
      <c r="BI40" s="448">
        <f t="shared" si="68"/>
        <v>0.17205100000000001</v>
      </c>
      <c r="BJ40" s="448">
        <f t="shared" si="68"/>
        <v>1.384313E-2</v>
      </c>
      <c r="BK40" s="449">
        <f t="shared" si="68"/>
        <v>0.01</v>
      </c>
      <c r="BL40" s="449">
        <f t="shared" si="68"/>
        <v>0.01</v>
      </c>
      <c r="BM40" s="449">
        <f t="shared" si="68"/>
        <v>0.01</v>
      </c>
      <c r="BN40" s="449">
        <f t="shared" si="68"/>
        <v>0.01</v>
      </c>
      <c r="BO40" s="449">
        <f t="shared" si="68"/>
        <v>0.02</v>
      </c>
      <c r="BP40" s="449">
        <f t="shared" si="68"/>
        <v>0.02</v>
      </c>
      <c r="BQ40" s="449">
        <f t="shared" si="68"/>
        <v>0.01</v>
      </c>
      <c r="BR40" s="449">
        <f t="shared" si="68"/>
        <v>0.05</v>
      </c>
      <c r="BS40" s="449">
        <f t="shared" si="68"/>
        <v>0.02</v>
      </c>
      <c r="BT40" s="448">
        <f t="shared" si="68"/>
        <v>1.16317E-2</v>
      </c>
      <c r="BU40" s="449">
        <f t="shared" si="68"/>
        <v>0.02</v>
      </c>
      <c r="BV40" s="449">
        <f t="shared" si="68"/>
        <v>0.03</v>
      </c>
      <c r="BW40" s="449">
        <f t="shared" si="68"/>
        <v>0.01</v>
      </c>
      <c r="BX40" s="449">
        <f t="shared" si="68"/>
        <v>0.03</v>
      </c>
      <c r="BY40" s="449">
        <f t="shared" si="68"/>
        <v>0.02</v>
      </c>
    </row>
    <row r="41" spans="2:77" s="1" customFormat="1" ht="15" customHeight="1">
      <c r="B41" s="40" t="s">
        <v>90</v>
      </c>
      <c r="C41" s="9"/>
      <c r="D41" s="9"/>
      <c r="E41" s="9"/>
      <c r="F41" s="9"/>
      <c r="G41" s="9"/>
      <c r="H41" s="9"/>
      <c r="I41" s="43"/>
      <c r="J41" s="85">
        <v>468.90890000000002</v>
      </c>
      <c r="K41" s="79">
        <v>2.511056</v>
      </c>
      <c r="L41" s="80">
        <v>3.6353179999999998</v>
      </c>
      <c r="M41" s="79">
        <v>75.454560000000001</v>
      </c>
      <c r="N41" s="89">
        <v>30.177610000000001</v>
      </c>
      <c r="O41" s="85">
        <v>101.07170000000001</v>
      </c>
      <c r="P41" s="85">
        <v>28.209990000000001</v>
      </c>
      <c r="Q41" s="160">
        <v>25.232089999999999</v>
      </c>
      <c r="R41" s="79">
        <v>1.9363520000000001</v>
      </c>
      <c r="S41" s="160">
        <v>132.79169999999999</v>
      </c>
      <c r="T41" s="89">
        <v>3.3382849999999999</v>
      </c>
      <c r="U41" s="78">
        <v>9.8904329999999999E-2</v>
      </c>
      <c r="V41" s="79">
        <v>5.128501</v>
      </c>
      <c r="W41" s="80">
        <v>0.4381176</v>
      </c>
      <c r="X41" s="85">
        <v>104.9601</v>
      </c>
      <c r="Y41" s="79">
        <v>0.1225401</v>
      </c>
      <c r="Z41" s="80">
        <v>2.4962499999999999E-2</v>
      </c>
      <c r="AA41" s="78">
        <v>1.577988E-2</v>
      </c>
      <c r="AB41" s="80" t="s">
        <v>72</v>
      </c>
      <c r="AC41" s="78">
        <v>5.918023E-2</v>
      </c>
      <c r="AD41" s="80">
        <v>1.394345E-2</v>
      </c>
      <c r="AE41" s="80">
        <v>4.805479E-2</v>
      </c>
      <c r="AF41" s="80" t="s">
        <v>47</v>
      </c>
      <c r="AG41" s="80" t="s">
        <v>68</v>
      </c>
      <c r="AH41" s="78" t="s">
        <v>67</v>
      </c>
      <c r="AI41" s="80" t="s">
        <v>49</v>
      </c>
      <c r="AJ41" s="80">
        <v>2.5488509999999999E-2</v>
      </c>
      <c r="AK41" s="78" t="s">
        <v>49</v>
      </c>
      <c r="AL41" s="80" t="s">
        <v>49</v>
      </c>
      <c r="AM41" s="78">
        <v>0.12499059999999999</v>
      </c>
      <c r="AN41" s="80" t="s">
        <v>6</v>
      </c>
      <c r="AO41" s="94" t="s">
        <v>69</v>
      </c>
      <c r="AP41" s="159">
        <v>42419</v>
      </c>
      <c r="AQ41" s="42"/>
      <c r="AT41" s="448">
        <f t="shared" si="69"/>
        <v>468.90890000000002</v>
      </c>
      <c r="AU41" s="448">
        <f t="shared" si="68"/>
        <v>2.511056</v>
      </c>
      <c r="AV41" s="448">
        <f t="shared" si="68"/>
        <v>3.6353179999999998</v>
      </c>
      <c r="AW41" s="448">
        <f t="shared" si="68"/>
        <v>75.454560000000001</v>
      </c>
      <c r="AX41" s="448">
        <f t="shared" si="68"/>
        <v>30.177610000000001</v>
      </c>
      <c r="AY41" s="448">
        <f t="shared" si="68"/>
        <v>101.07170000000001</v>
      </c>
      <c r="AZ41" s="448">
        <f t="shared" si="68"/>
        <v>28.209990000000001</v>
      </c>
      <c r="BA41" s="448">
        <f t="shared" si="68"/>
        <v>25.232089999999999</v>
      </c>
      <c r="BB41" s="448">
        <f t="shared" si="68"/>
        <v>1.9363520000000001</v>
      </c>
      <c r="BC41" s="448">
        <f t="shared" si="68"/>
        <v>132.79169999999999</v>
      </c>
      <c r="BD41" s="448">
        <f t="shared" si="68"/>
        <v>3.3382849999999999</v>
      </c>
      <c r="BE41" s="448">
        <f t="shared" si="68"/>
        <v>9.8904329999999999E-2</v>
      </c>
      <c r="BF41" s="448">
        <f t="shared" si="68"/>
        <v>5.128501</v>
      </c>
      <c r="BG41" s="448">
        <f t="shared" si="68"/>
        <v>0.4381176</v>
      </c>
      <c r="BH41" s="448">
        <f t="shared" si="68"/>
        <v>104.9601</v>
      </c>
      <c r="BI41" s="448">
        <f t="shared" si="68"/>
        <v>0.1225401</v>
      </c>
      <c r="BJ41" s="448">
        <f t="shared" si="68"/>
        <v>2.4962499999999999E-2</v>
      </c>
      <c r="BK41" s="449">
        <f t="shared" si="68"/>
        <v>1.577988E-2</v>
      </c>
      <c r="BL41" s="449">
        <f t="shared" si="68"/>
        <v>0.08</v>
      </c>
      <c r="BM41" s="448">
        <f t="shared" si="68"/>
        <v>5.918023E-2</v>
      </c>
      <c r="BN41" s="448">
        <f t="shared" si="68"/>
        <v>1.394345E-2</v>
      </c>
      <c r="BO41" s="448">
        <f t="shared" si="68"/>
        <v>4.805479E-2</v>
      </c>
      <c r="BP41" s="449">
        <f t="shared" si="68"/>
        <v>0.03</v>
      </c>
      <c r="BQ41" s="449">
        <f t="shared" si="68"/>
        <v>0.04</v>
      </c>
      <c r="BR41" s="449">
        <f t="shared" si="68"/>
        <v>0.06</v>
      </c>
      <c r="BS41" s="449">
        <f t="shared" si="68"/>
        <v>0.01</v>
      </c>
      <c r="BT41" s="448">
        <f t="shared" si="68"/>
        <v>2.5488509999999999E-2</v>
      </c>
      <c r="BU41" s="449">
        <f t="shared" si="68"/>
        <v>0.01</v>
      </c>
      <c r="BV41" s="449">
        <f t="shared" si="68"/>
        <v>0.01</v>
      </c>
      <c r="BW41" s="448">
        <f t="shared" si="68"/>
        <v>0.12499059999999999</v>
      </c>
      <c r="BX41" s="449">
        <f t="shared" si="68"/>
        <v>0.1</v>
      </c>
      <c r="BY41" s="449">
        <f t="shared" si="68"/>
        <v>0.02</v>
      </c>
    </row>
    <row r="42" spans="2:77" s="1" customFormat="1" ht="15" customHeight="1">
      <c r="B42" s="40" t="s">
        <v>90</v>
      </c>
      <c r="C42" s="9"/>
      <c r="D42" s="9"/>
      <c r="E42" s="9"/>
      <c r="F42" s="9"/>
      <c r="G42" s="9"/>
      <c r="H42" s="9"/>
      <c r="I42" s="43"/>
      <c r="J42" s="79">
        <v>2.2803919367479835</v>
      </c>
      <c r="K42" s="79">
        <v>9.7203349738750298</v>
      </c>
      <c r="L42" s="80" t="s">
        <v>73</v>
      </c>
      <c r="M42" s="78" t="s">
        <v>67</v>
      </c>
      <c r="N42" s="89">
        <v>41.991257076692165</v>
      </c>
      <c r="O42" s="85">
        <v>84.185142790216617</v>
      </c>
      <c r="P42" s="85">
        <v>96.558447154936587</v>
      </c>
      <c r="Q42" s="160">
        <v>20.823115226360965</v>
      </c>
      <c r="R42" s="79" t="s">
        <v>66</v>
      </c>
      <c r="S42" s="160">
        <v>37.764773231977806</v>
      </c>
      <c r="T42" s="89">
        <v>0.29455326200182602</v>
      </c>
      <c r="U42" s="78" t="s">
        <v>69</v>
      </c>
      <c r="V42" s="85">
        <v>31.065789078832363</v>
      </c>
      <c r="W42" s="80" t="s">
        <v>69</v>
      </c>
      <c r="X42" s="85">
        <v>68.824447594387067</v>
      </c>
      <c r="Y42" s="79">
        <v>0.1997506589586685</v>
      </c>
      <c r="Z42" s="80">
        <v>1.123868936360152E-2</v>
      </c>
      <c r="AA42" s="78" t="s">
        <v>49</v>
      </c>
      <c r="AB42" s="80">
        <v>7.1651209564235457E-2</v>
      </c>
      <c r="AC42" s="78">
        <v>4.4123802590885858E-2</v>
      </c>
      <c r="AD42" s="80" t="s">
        <v>69</v>
      </c>
      <c r="AE42" s="80" t="s">
        <v>49</v>
      </c>
      <c r="AF42" s="80" t="s">
        <v>68</v>
      </c>
      <c r="AG42" s="80" t="s">
        <v>68</v>
      </c>
      <c r="AH42" s="78" t="s">
        <v>66</v>
      </c>
      <c r="AI42" s="80">
        <v>0.10133832595275438</v>
      </c>
      <c r="AJ42" s="80">
        <v>0.18608241920914315</v>
      </c>
      <c r="AK42" s="78" t="s">
        <v>49</v>
      </c>
      <c r="AL42" s="80" t="s">
        <v>49</v>
      </c>
      <c r="AM42" s="78" t="s">
        <v>49</v>
      </c>
      <c r="AN42" s="80" t="s">
        <v>71</v>
      </c>
      <c r="AO42" s="94" t="s">
        <v>47</v>
      </c>
      <c r="AP42" s="159">
        <v>42252</v>
      </c>
      <c r="AQ42" s="42"/>
      <c r="AT42" s="448">
        <f t="shared" si="69"/>
        <v>2.2803919367479835</v>
      </c>
      <c r="AU42" s="448">
        <f t="shared" si="68"/>
        <v>9.7203349738750298</v>
      </c>
      <c r="AV42" s="449">
        <f t="shared" si="68"/>
        <v>7.0000000000000007E-2</v>
      </c>
      <c r="AW42" s="449">
        <f t="shared" si="68"/>
        <v>0.06</v>
      </c>
      <c r="AX42" s="448">
        <f t="shared" si="68"/>
        <v>41.991257076692165</v>
      </c>
      <c r="AY42" s="448">
        <f t="shared" si="68"/>
        <v>84.185142790216617</v>
      </c>
      <c r="AZ42" s="448">
        <f t="shared" si="68"/>
        <v>96.558447154936587</v>
      </c>
      <c r="BA42" s="448">
        <f t="shared" si="68"/>
        <v>20.823115226360965</v>
      </c>
      <c r="BB42" s="449">
        <f t="shared" ref="BB42:BB48" si="70">IF(ISTEXT(R42)=TRUE, RIGHT(R42,LEN(R42)-1)*1,R42)</f>
        <v>0.1</v>
      </c>
      <c r="BC42" s="448">
        <f t="shared" ref="BC42:BC48" si="71">IF(ISTEXT(S42)=TRUE, RIGHT(S42,LEN(S42)-1)*1,S42)</f>
        <v>37.764773231977806</v>
      </c>
      <c r="BD42" s="448">
        <f t="shared" ref="BD42:BD48" si="72">IF(ISTEXT(T42)=TRUE, RIGHT(T42,LEN(T42)-1)*1,T42)</f>
        <v>0.29455326200182602</v>
      </c>
      <c r="BE42" s="449">
        <f t="shared" ref="BE42:BE48" si="73">IF(ISTEXT(U42)=TRUE, RIGHT(U42,LEN(U42)-1)*1,U42)</f>
        <v>0.02</v>
      </c>
      <c r="BF42" s="448">
        <f t="shared" ref="BF42:BF48" si="74">IF(ISTEXT(V42)=TRUE, RIGHT(V42,LEN(V42)-1)*1,V42)</f>
        <v>31.065789078832363</v>
      </c>
      <c r="BG42" s="449">
        <f t="shared" ref="BG42:BG48" si="75">IF(ISTEXT(W42)=TRUE, RIGHT(W42,LEN(W42)-1)*1,W42)</f>
        <v>0.02</v>
      </c>
      <c r="BH42" s="448">
        <f t="shared" ref="BH42:BH48" si="76">IF(ISTEXT(X42)=TRUE, RIGHT(X42,LEN(X42)-1)*1,X42)</f>
        <v>68.824447594387067</v>
      </c>
      <c r="BI42" s="448">
        <f t="shared" ref="BI42:BI48" si="77">IF(ISTEXT(Y42)=TRUE, RIGHT(Y42,LEN(Y42)-1)*1,Y42)</f>
        <v>0.1997506589586685</v>
      </c>
      <c r="BJ42" s="448">
        <f t="shared" ref="BJ42:BJ48" si="78">IF(ISTEXT(Z42)=TRUE, RIGHT(Z42,LEN(Z42)-1)*1,Z42)</f>
        <v>1.123868936360152E-2</v>
      </c>
      <c r="BK42" s="449">
        <f t="shared" ref="BK42:BK48" si="79">IF(ISTEXT(AA42)=TRUE, RIGHT(AA42,LEN(AA42)-1)*1,AA42)</f>
        <v>0.01</v>
      </c>
      <c r="BL42" s="448">
        <f t="shared" ref="BL42:BL48" si="80">IF(ISTEXT(AB42)=TRUE, RIGHT(AB42,LEN(AB42)-1)*1,AB42)</f>
        <v>7.1651209564235457E-2</v>
      </c>
      <c r="BM42" s="448">
        <f t="shared" ref="BM42:BM48" si="81">IF(ISTEXT(AC42)=TRUE, RIGHT(AC42,LEN(AC42)-1)*1,AC42)</f>
        <v>4.4123802590885858E-2</v>
      </c>
      <c r="BN42" s="449">
        <f t="shared" ref="BN42:BN48" si="82">IF(ISTEXT(AD42)=TRUE, RIGHT(AD42,LEN(AD42)-1)*1,AD42)</f>
        <v>0.02</v>
      </c>
      <c r="BO42" s="449">
        <f t="shared" ref="BO42:BO48" si="83">IF(ISTEXT(AE42)=TRUE, RIGHT(AE42,LEN(AE42)-1)*1,AE42)</f>
        <v>0.01</v>
      </c>
      <c r="BP42" s="449">
        <f t="shared" ref="BP42:BP48" si="84">IF(ISTEXT(AF42)=TRUE, RIGHT(AF42,LEN(AF42)-1)*1,AF42)</f>
        <v>0.04</v>
      </c>
      <c r="BQ42" s="449">
        <f t="shared" ref="BQ42:BQ48" si="85">IF(ISTEXT(AG42)=TRUE, RIGHT(AG42,LEN(AG42)-1)*1,AG42)</f>
        <v>0.04</v>
      </c>
      <c r="BR42" s="449">
        <f t="shared" ref="BR42:BR48" si="86">IF(ISTEXT(AH42)=TRUE, RIGHT(AH42,LEN(AH42)-1)*1,AH42)</f>
        <v>0.1</v>
      </c>
      <c r="BS42" s="448">
        <f t="shared" ref="BS42:BS48" si="87">IF(ISTEXT(AI42)=TRUE, RIGHT(AI42,LEN(AI42)-1)*1,AI42)</f>
        <v>0.10133832595275438</v>
      </c>
      <c r="BT42" s="448">
        <f t="shared" ref="BT42:BT48" si="88">IF(ISTEXT(AJ42)=TRUE, RIGHT(AJ42,LEN(AJ42)-1)*1,AJ42)</f>
        <v>0.18608241920914315</v>
      </c>
      <c r="BU42" s="449">
        <f t="shared" ref="BU42:BU48" si="89">IF(ISTEXT(AK42)=TRUE, RIGHT(AK42,LEN(AK42)-1)*1,AK42)</f>
        <v>0.01</v>
      </c>
      <c r="BV42" s="449">
        <f t="shared" ref="BV42:BV48" si="90">IF(ISTEXT(AL42)=TRUE, RIGHT(AL42,LEN(AL42)-1)*1,AL42)</f>
        <v>0.01</v>
      </c>
      <c r="BW42" s="449">
        <f t="shared" ref="BW42:BW48" si="91">IF(ISTEXT(AM42)=TRUE, RIGHT(AM42,LEN(AM42)-1)*1,AM42)</f>
        <v>0.01</v>
      </c>
      <c r="BX42" s="449">
        <f t="shared" ref="BX42:BX48" si="92">IF(ISTEXT(AN42)=TRUE, RIGHT(AN42,LEN(AN42)-1)*1,AN42)</f>
        <v>0.05</v>
      </c>
      <c r="BY42" s="449">
        <f t="shared" ref="BY42:BY48" si="93">IF(ISTEXT(AO42)=TRUE, RIGHT(AO42,LEN(AO42)-1)*1,AO42)</f>
        <v>0.03</v>
      </c>
    </row>
    <row r="43" spans="2:77" s="1" customFormat="1" ht="15" customHeight="1">
      <c r="B43" s="40" t="s">
        <v>90</v>
      </c>
      <c r="C43" s="9"/>
      <c r="D43" s="9"/>
      <c r="E43" s="9"/>
      <c r="F43" s="9"/>
      <c r="G43" s="9"/>
      <c r="H43" s="9"/>
      <c r="I43" s="43"/>
      <c r="J43" s="85">
        <v>12.35934</v>
      </c>
      <c r="K43" s="79">
        <v>0.46260010000000001</v>
      </c>
      <c r="L43" s="80">
        <v>1.5860570000000001</v>
      </c>
      <c r="M43" s="80">
        <v>2.5108640000000002</v>
      </c>
      <c r="N43" s="89">
        <v>0.97139920000000002</v>
      </c>
      <c r="O43" s="79">
        <v>4.5412650000000001</v>
      </c>
      <c r="P43" s="79">
        <v>1.6869559999999999</v>
      </c>
      <c r="Q43" s="89">
        <v>0.2070118</v>
      </c>
      <c r="R43" s="79">
        <v>0.2526349</v>
      </c>
      <c r="S43" s="89">
        <v>3.6825030000000001</v>
      </c>
      <c r="T43" s="89">
        <v>0.14155789999999999</v>
      </c>
      <c r="U43" s="78">
        <v>2.449287E-2</v>
      </c>
      <c r="V43" s="79">
        <v>0.23723340000000001</v>
      </c>
      <c r="W43" s="80">
        <v>4.8769640000000003E-2</v>
      </c>
      <c r="X43" s="85">
        <v>100.4058</v>
      </c>
      <c r="Y43" s="79" t="s">
        <v>66</v>
      </c>
      <c r="Z43" s="80">
        <v>3.1897189999999999E-2</v>
      </c>
      <c r="AA43" s="78" t="s">
        <v>49</v>
      </c>
      <c r="AB43" s="80" t="s">
        <v>47</v>
      </c>
      <c r="AC43" s="78" t="s">
        <v>42</v>
      </c>
      <c r="AD43" s="80" t="s">
        <v>49</v>
      </c>
      <c r="AE43" s="80" t="s">
        <v>69</v>
      </c>
      <c r="AF43" s="80" t="s">
        <v>69</v>
      </c>
      <c r="AG43" s="80" t="s">
        <v>47</v>
      </c>
      <c r="AH43" s="80" t="s">
        <v>67</v>
      </c>
      <c r="AI43" s="80" t="s">
        <v>49</v>
      </c>
      <c r="AJ43" s="80">
        <v>1.111904E-2</v>
      </c>
      <c r="AK43" s="78" t="s">
        <v>42</v>
      </c>
      <c r="AL43" s="80" t="s">
        <v>49</v>
      </c>
      <c r="AM43" s="80" t="s">
        <v>49</v>
      </c>
      <c r="AN43" s="80" t="s">
        <v>71</v>
      </c>
      <c r="AO43" s="80" t="s">
        <v>71</v>
      </c>
      <c r="AP43" s="100">
        <v>42060</v>
      </c>
      <c r="AQ43" s="42"/>
      <c r="AT43" s="448">
        <f t="shared" si="69"/>
        <v>12.35934</v>
      </c>
      <c r="AU43" s="448">
        <f t="shared" ref="AU43:AU48" si="94">IF(ISTEXT(K43)=TRUE, RIGHT(K43,LEN(K43)-1)*1,K43)</f>
        <v>0.46260010000000001</v>
      </c>
      <c r="AV43" s="448">
        <f t="shared" ref="AV43:AV48" si="95">IF(ISTEXT(L43)=TRUE, RIGHT(L43,LEN(L43)-1)*1,L43)</f>
        <v>1.5860570000000001</v>
      </c>
      <c r="AW43" s="448">
        <f t="shared" ref="AW43:AW48" si="96">IF(ISTEXT(M43)=TRUE, RIGHT(M43,LEN(M43)-1)*1,M43)</f>
        <v>2.5108640000000002</v>
      </c>
      <c r="AX43" s="448">
        <f t="shared" ref="AX43:AX48" si="97">IF(ISTEXT(N43)=TRUE, RIGHT(N43,LEN(N43)-1)*1,N43)</f>
        <v>0.97139920000000002</v>
      </c>
      <c r="AY43" s="448">
        <f t="shared" ref="AY43:AY48" si="98">IF(ISTEXT(O43)=TRUE, RIGHT(O43,LEN(O43)-1)*1,O43)</f>
        <v>4.5412650000000001</v>
      </c>
      <c r="AZ43" s="448">
        <f t="shared" ref="AZ43:AZ48" si="99">IF(ISTEXT(P43)=TRUE, RIGHT(P43,LEN(P43)-1)*1,P43)</f>
        <v>1.6869559999999999</v>
      </c>
      <c r="BA43" s="448">
        <f t="shared" ref="BA43:BA48" si="100">IF(ISTEXT(Q43)=TRUE, RIGHT(Q43,LEN(Q43)-1)*1,Q43)</f>
        <v>0.2070118</v>
      </c>
      <c r="BB43" s="448">
        <f t="shared" si="70"/>
        <v>0.2526349</v>
      </c>
      <c r="BC43" s="448">
        <f t="shared" si="71"/>
        <v>3.6825030000000001</v>
      </c>
      <c r="BD43" s="448">
        <f t="shared" si="72"/>
        <v>0.14155789999999999</v>
      </c>
      <c r="BE43" s="448">
        <f t="shared" si="73"/>
        <v>2.449287E-2</v>
      </c>
      <c r="BF43" s="448">
        <f t="shared" si="74"/>
        <v>0.23723340000000001</v>
      </c>
      <c r="BG43" s="448">
        <f t="shared" si="75"/>
        <v>4.8769640000000003E-2</v>
      </c>
      <c r="BH43" s="448">
        <f t="shared" si="76"/>
        <v>100.4058</v>
      </c>
      <c r="BI43" s="449">
        <f t="shared" si="77"/>
        <v>0.1</v>
      </c>
      <c r="BJ43" s="448">
        <f t="shared" si="78"/>
        <v>3.1897189999999999E-2</v>
      </c>
      <c r="BK43" s="449">
        <f t="shared" si="79"/>
        <v>0.01</v>
      </c>
      <c r="BL43" s="449">
        <f t="shared" si="80"/>
        <v>0.03</v>
      </c>
      <c r="BM43" s="449">
        <f t="shared" si="81"/>
        <v>0.01</v>
      </c>
      <c r="BN43" s="449">
        <f t="shared" si="82"/>
        <v>0.01</v>
      </c>
      <c r="BO43" s="449">
        <f t="shared" si="83"/>
        <v>0.02</v>
      </c>
      <c r="BP43" s="449">
        <f t="shared" si="84"/>
        <v>0.02</v>
      </c>
      <c r="BQ43" s="449">
        <f t="shared" si="85"/>
        <v>0.03</v>
      </c>
      <c r="BR43" s="449">
        <f t="shared" si="86"/>
        <v>0.06</v>
      </c>
      <c r="BS43" s="449">
        <f t="shared" si="87"/>
        <v>0.01</v>
      </c>
      <c r="BT43" s="448">
        <f t="shared" si="88"/>
        <v>1.111904E-2</v>
      </c>
      <c r="BU43" s="449">
        <f t="shared" si="89"/>
        <v>0.01</v>
      </c>
      <c r="BV43" s="449">
        <f t="shared" si="90"/>
        <v>0.01</v>
      </c>
      <c r="BW43" s="449">
        <f t="shared" si="91"/>
        <v>0.01</v>
      </c>
      <c r="BX43" s="449">
        <f t="shared" si="92"/>
        <v>0.05</v>
      </c>
      <c r="BY43" s="449">
        <f t="shared" si="93"/>
        <v>0.05</v>
      </c>
    </row>
    <row r="44" spans="2:77" s="1" customFormat="1" ht="15" customHeight="1">
      <c r="B44" s="40" t="s">
        <v>90</v>
      </c>
      <c r="C44" s="9"/>
      <c r="D44" s="9"/>
      <c r="E44" s="9"/>
      <c r="F44" s="9"/>
      <c r="G44" s="9"/>
      <c r="H44" s="9"/>
      <c r="I44" s="43"/>
      <c r="J44" s="79">
        <v>0.84334439999999999</v>
      </c>
      <c r="K44" s="79">
        <v>0.99392270000000005</v>
      </c>
      <c r="L44" s="80" t="s">
        <v>68</v>
      </c>
      <c r="M44" s="80">
        <v>5.4634229999999999E-2</v>
      </c>
      <c r="N44" s="89">
        <v>190.07990000000001</v>
      </c>
      <c r="O44" s="85">
        <v>12.54252</v>
      </c>
      <c r="P44" s="79">
        <v>3.782095</v>
      </c>
      <c r="Q44" s="89">
        <v>0.61277839999999995</v>
      </c>
      <c r="R44" s="79" t="s">
        <v>66</v>
      </c>
      <c r="S44" s="89">
        <v>0.29072690000000001</v>
      </c>
      <c r="T44" s="79" t="s">
        <v>66</v>
      </c>
      <c r="U44" s="78" t="s">
        <v>49</v>
      </c>
      <c r="V44" s="79" t="s">
        <v>66</v>
      </c>
      <c r="W44" s="80" t="s">
        <v>68</v>
      </c>
      <c r="X44" s="85">
        <v>195.5855</v>
      </c>
      <c r="Y44" s="79" t="s">
        <v>66</v>
      </c>
      <c r="Z44" s="80">
        <v>7.6943429999999993E-2</v>
      </c>
      <c r="AA44" s="80" t="s">
        <v>69</v>
      </c>
      <c r="AB44" s="80" t="s">
        <v>69</v>
      </c>
      <c r="AC44" s="80" t="s">
        <v>69</v>
      </c>
      <c r="AD44" s="80" t="s">
        <v>49</v>
      </c>
      <c r="AE44" s="80" t="s">
        <v>49</v>
      </c>
      <c r="AF44" s="80">
        <v>1.2833590000000001E-2</v>
      </c>
      <c r="AG44" s="80" t="s">
        <v>47</v>
      </c>
      <c r="AH44" s="80" t="s">
        <v>66</v>
      </c>
      <c r="AI44" s="80" t="s">
        <v>69</v>
      </c>
      <c r="AJ44" s="80" t="s">
        <v>49</v>
      </c>
      <c r="AK44" s="80" t="s">
        <v>49</v>
      </c>
      <c r="AL44" s="80" t="s">
        <v>69</v>
      </c>
      <c r="AM44" s="80" t="s">
        <v>49</v>
      </c>
      <c r="AN44" s="80" t="s">
        <v>76</v>
      </c>
      <c r="AO44" s="80" t="s">
        <v>71</v>
      </c>
      <c r="AP44" s="100">
        <v>41908</v>
      </c>
      <c r="AQ44" s="42"/>
      <c r="AT44" s="448">
        <f t="shared" si="69"/>
        <v>0.84334439999999999</v>
      </c>
      <c r="AU44" s="448">
        <f t="shared" si="94"/>
        <v>0.99392270000000005</v>
      </c>
      <c r="AV44" s="449">
        <f t="shared" si="95"/>
        <v>0.04</v>
      </c>
      <c r="AW44" s="448">
        <f t="shared" si="96"/>
        <v>5.4634229999999999E-2</v>
      </c>
      <c r="AX44" s="448">
        <f t="shared" si="97"/>
        <v>190.07990000000001</v>
      </c>
      <c r="AY44" s="448">
        <f t="shared" si="98"/>
        <v>12.54252</v>
      </c>
      <c r="AZ44" s="448">
        <f t="shared" si="99"/>
        <v>3.782095</v>
      </c>
      <c r="BA44" s="448">
        <f t="shared" si="100"/>
        <v>0.61277839999999995</v>
      </c>
      <c r="BB44" s="449">
        <f t="shared" si="70"/>
        <v>0.1</v>
      </c>
      <c r="BC44" s="448">
        <f t="shared" si="71"/>
        <v>0.29072690000000001</v>
      </c>
      <c r="BD44" s="449">
        <f t="shared" si="72"/>
        <v>0.1</v>
      </c>
      <c r="BE44" s="449">
        <f t="shared" si="73"/>
        <v>0.01</v>
      </c>
      <c r="BF44" s="449">
        <f t="shared" si="74"/>
        <v>0.1</v>
      </c>
      <c r="BG44" s="449">
        <f t="shared" si="75"/>
        <v>0.04</v>
      </c>
      <c r="BH44" s="448">
        <f t="shared" si="76"/>
        <v>195.5855</v>
      </c>
      <c r="BI44" s="449">
        <f t="shared" si="77"/>
        <v>0.1</v>
      </c>
      <c r="BJ44" s="448">
        <f t="shared" si="78"/>
        <v>7.6943429999999993E-2</v>
      </c>
      <c r="BK44" s="449">
        <f t="shared" si="79"/>
        <v>0.02</v>
      </c>
      <c r="BL44" s="449">
        <f t="shared" si="80"/>
        <v>0.02</v>
      </c>
      <c r="BM44" s="449">
        <f t="shared" si="81"/>
        <v>0.02</v>
      </c>
      <c r="BN44" s="449">
        <f t="shared" si="82"/>
        <v>0.01</v>
      </c>
      <c r="BO44" s="449">
        <f t="shared" si="83"/>
        <v>0.01</v>
      </c>
      <c r="BP44" s="448">
        <f t="shared" si="84"/>
        <v>1.2833590000000001E-2</v>
      </c>
      <c r="BQ44" s="449">
        <f t="shared" si="85"/>
        <v>0.03</v>
      </c>
      <c r="BR44" s="449">
        <f t="shared" si="86"/>
        <v>0.1</v>
      </c>
      <c r="BS44" s="449">
        <f t="shared" si="87"/>
        <v>0.02</v>
      </c>
      <c r="BT44" s="449">
        <f t="shared" si="88"/>
        <v>0.01</v>
      </c>
      <c r="BU44" s="449">
        <f t="shared" si="89"/>
        <v>0.01</v>
      </c>
      <c r="BV44" s="449">
        <f t="shared" si="90"/>
        <v>0.02</v>
      </c>
      <c r="BW44" s="449">
        <f t="shared" si="91"/>
        <v>0.01</v>
      </c>
      <c r="BX44" s="449">
        <f t="shared" si="92"/>
        <v>0.09</v>
      </c>
      <c r="BY44" s="449">
        <f t="shared" si="93"/>
        <v>0.05</v>
      </c>
    </row>
    <row r="45" spans="2:77" s="1" customFormat="1" ht="15" customHeight="1">
      <c r="B45" s="40" t="s">
        <v>90</v>
      </c>
      <c r="C45" s="9"/>
      <c r="D45" s="9"/>
      <c r="E45" s="9"/>
      <c r="F45" s="9"/>
      <c r="G45" s="9"/>
      <c r="H45" s="9"/>
      <c r="I45" s="43"/>
      <c r="J45" s="85">
        <v>46.588630000000002</v>
      </c>
      <c r="K45" s="85">
        <v>76.932239999999993</v>
      </c>
      <c r="L45" s="79">
        <v>31.151330000000002</v>
      </c>
      <c r="M45" s="80">
        <v>2.6216689999999998</v>
      </c>
      <c r="N45" s="79">
        <v>353.29230000000001</v>
      </c>
      <c r="O45" s="85">
        <v>131.42660000000001</v>
      </c>
      <c r="P45" s="85">
        <v>33.47325</v>
      </c>
      <c r="Q45" s="85">
        <v>78.380719999999997</v>
      </c>
      <c r="R45" s="79">
        <v>0.69686999999999999</v>
      </c>
      <c r="S45" s="85">
        <v>186.90270000000001</v>
      </c>
      <c r="T45" s="79">
        <v>1.534932</v>
      </c>
      <c r="U45" s="80">
        <v>1.9932950000000001E-2</v>
      </c>
      <c r="V45" s="85">
        <v>10.1241</v>
      </c>
      <c r="W45" s="80">
        <v>0.44858890000000001</v>
      </c>
      <c r="X45" s="85">
        <v>87.2624</v>
      </c>
      <c r="Y45" s="79" t="s">
        <v>66</v>
      </c>
      <c r="Z45" s="80">
        <v>1.331471E-2</v>
      </c>
      <c r="AA45" s="80">
        <v>3.1777850000000003E-2</v>
      </c>
      <c r="AB45" s="80">
        <v>3.3527050000000003E-2</v>
      </c>
      <c r="AC45" s="80">
        <v>0.110069</v>
      </c>
      <c r="AD45" s="80" t="s">
        <v>49</v>
      </c>
      <c r="AE45" s="80">
        <v>3.7680430000000001E-2</v>
      </c>
      <c r="AF45" s="80" t="s">
        <v>47</v>
      </c>
      <c r="AG45" s="80" t="s">
        <v>49</v>
      </c>
      <c r="AH45" s="80" t="s">
        <v>66</v>
      </c>
      <c r="AI45" s="80" t="s">
        <v>49</v>
      </c>
      <c r="AJ45" s="80">
        <v>6.7555560000000001E-2</v>
      </c>
      <c r="AK45" s="80" t="s">
        <v>49</v>
      </c>
      <c r="AL45" s="80" t="s">
        <v>49</v>
      </c>
      <c r="AM45" s="80" t="s">
        <v>49</v>
      </c>
      <c r="AN45" s="80" t="s">
        <v>71</v>
      </c>
      <c r="AO45" s="80" t="s">
        <v>49</v>
      </c>
      <c r="AP45" s="100">
        <v>41684</v>
      </c>
      <c r="AQ45" s="42"/>
      <c r="AT45" s="448">
        <f t="shared" si="69"/>
        <v>46.588630000000002</v>
      </c>
      <c r="AU45" s="448">
        <f t="shared" si="94"/>
        <v>76.932239999999993</v>
      </c>
      <c r="AV45" s="448">
        <f t="shared" si="95"/>
        <v>31.151330000000002</v>
      </c>
      <c r="AW45" s="448">
        <f t="shared" si="96"/>
        <v>2.6216689999999998</v>
      </c>
      <c r="AX45" s="448">
        <f t="shared" si="97"/>
        <v>353.29230000000001</v>
      </c>
      <c r="AY45" s="448">
        <f t="shared" si="98"/>
        <v>131.42660000000001</v>
      </c>
      <c r="AZ45" s="448">
        <f t="shared" si="99"/>
        <v>33.47325</v>
      </c>
      <c r="BA45" s="448">
        <f t="shared" si="100"/>
        <v>78.380719999999997</v>
      </c>
      <c r="BB45" s="448">
        <f t="shared" si="70"/>
        <v>0.69686999999999999</v>
      </c>
      <c r="BC45" s="448">
        <f t="shared" si="71"/>
        <v>186.90270000000001</v>
      </c>
      <c r="BD45" s="448">
        <f t="shared" si="72"/>
        <v>1.534932</v>
      </c>
      <c r="BE45" s="448">
        <f t="shared" si="73"/>
        <v>1.9932950000000001E-2</v>
      </c>
      <c r="BF45" s="448">
        <f t="shared" si="74"/>
        <v>10.1241</v>
      </c>
      <c r="BG45" s="448">
        <f t="shared" si="75"/>
        <v>0.44858890000000001</v>
      </c>
      <c r="BH45" s="448">
        <f t="shared" si="76"/>
        <v>87.2624</v>
      </c>
      <c r="BI45" s="449">
        <f t="shared" si="77"/>
        <v>0.1</v>
      </c>
      <c r="BJ45" s="448">
        <f t="shared" si="78"/>
        <v>1.331471E-2</v>
      </c>
      <c r="BK45" s="449">
        <f t="shared" si="79"/>
        <v>3.1777850000000003E-2</v>
      </c>
      <c r="BL45" s="448">
        <f t="shared" si="80"/>
        <v>3.3527050000000003E-2</v>
      </c>
      <c r="BM45" s="448">
        <f t="shared" si="81"/>
        <v>0.110069</v>
      </c>
      <c r="BN45" s="449">
        <f t="shared" si="82"/>
        <v>0.01</v>
      </c>
      <c r="BO45" s="448">
        <f t="shared" si="83"/>
        <v>3.7680430000000001E-2</v>
      </c>
      <c r="BP45" s="449">
        <f t="shared" si="84"/>
        <v>0.03</v>
      </c>
      <c r="BQ45" s="449">
        <f t="shared" si="85"/>
        <v>0.01</v>
      </c>
      <c r="BR45" s="449">
        <f t="shared" si="86"/>
        <v>0.1</v>
      </c>
      <c r="BS45" s="449">
        <f t="shared" si="87"/>
        <v>0.01</v>
      </c>
      <c r="BT45" s="448">
        <f t="shared" si="88"/>
        <v>6.7555560000000001E-2</v>
      </c>
      <c r="BU45" s="449">
        <f t="shared" si="89"/>
        <v>0.01</v>
      </c>
      <c r="BV45" s="449">
        <f t="shared" si="90"/>
        <v>0.01</v>
      </c>
      <c r="BW45" s="449">
        <f t="shared" si="91"/>
        <v>0.01</v>
      </c>
      <c r="BX45" s="449">
        <f t="shared" si="92"/>
        <v>0.05</v>
      </c>
      <c r="BY45" s="449">
        <f t="shared" si="93"/>
        <v>0.01</v>
      </c>
    </row>
    <row r="46" spans="2:77" s="1" customFormat="1" ht="15" customHeight="1">
      <c r="B46" s="87" t="s">
        <v>90</v>
      </c>
      <c r="C46" s="9"/>
      <c r="D46" s="9"/>
      <c r="E46" s="9"/>
      <c r="F46" s="9"/>
      <c r="G46" s="9"/>
      <c r="H46" s="9"/>
      <c r="I46" s="43"/>
      <c r="J46" s="79">
        <v>0.55607439999999997</v>
      </c>
      <c r="K46" s="79">
        <v>0.1016968</v>
      </c>
      <c r="L46" s="80" t="s">
        <v>68</v>
      </c>
      <c r="M46" s="80" t="s">
        <v>71</v>
      </c>
      <c r="N46" s="79" t="s">
        <v>82</v>
      </c>
      <c r="O46" s="79">
        <v>5.3090770000000003</v>
      </c>
      <c r="P46" s="79">
        <v>0.99977800000000006</v>
      </c>
      <c r="Q46" s="85">
        <v>15.889049999999999</v>
      </c>
      <c r="R46" s="79" t="s">
        <v>66</v>
      </c>
      <c r="S46" s="79">
        <v>1.1847719999999999</v>
      </c>
      <c r="T46" s="79">
        <v>0.2273645</v>
      </c>
      <c r="U46" s="80" t="s">
        <v>67</v>
      </c>
      <c r="V46" s="79">
        <v>0.67708429999999997</v>
      </c>
      <c r="W46" s="80">
        <v>0.15563840000000001</v>
      </c>
      <c r="X46" s="85">
        <v>345.98250000000002</v>
      </c>
      <c r="Y46" s="79" t="s">
        <v>66</v>
      </c>
      <c r="Z46" s="80" t="s">
        <v>47</v>
      </c>
      <c r="AA46" s="80" t="s">
        <v>47</v>
      </c>
      <c r="AB46" s="80" t="s">
        <v>49</v>
      </c>
      <c r="AC46" s="80" t="s">
        <v>69</v>
      </c>
      <c r="AD46" s="80" t="s">
        <v>49</v>
      </c>
      <c r="AE46" s="80" t="s">
        <v>69</v>
      </c>
      <c r="AF46" s="80" t="s">
        <v>68</v>
      </c>
      <c r="AG46" s="80" t="s">
        <v>47</v>
      </c>
      <c r="AH46" s="80" t="s">
        <v>81</v>
      </c>
      <c r="AI46" s="80" t="s">
        <v>49</v>
      </c>
      <c r="AJ46" s="80" t="s">
        <v>49</v>
      </c>
      <c r="AK46" s="80" t="s">
        <v>49</v>
      </c>
      <c r="AL46" s="80" t="s">
        <v>69</v>
      </c>
      <c r="AM46" s="80" t="s">
        <v>49</v>
      </c>
      <c r="AN46" s="80">
        <v>0.31812420000000002</v>
      </c>
      <c r="AO46" s="80" t="s">
        <v>47</v>
      </c>
      <c r="AP46" s="100">
        <v>41673</v>
      </c>
      <c r="AQ46" s="42"/>
      <c r="AT46" s="448">
        <f t="shared" si="69"/>
        <v>0.55607439999999997</v>
      </c>
      <c r="AU46" s="448">
        <f t="shared" si="94"/>
        <v>0.1016968</v>
      </c>
      <c r="AV46" s="449">
        <f t="shared" si="95"/>
        <v>0.04</v>
      </c>
      <c r="AW46" s="449">
        <f t="shared" si="96"/>
        <v>0.05</v>
      </c>
      <c r="AX46" s="449">
        <f t="shared" si="97"/>
        <v>0.2</v>
      </c>
      <c r="AY46" s="448">
        <f t="shared" si="98"/>
        <v>5.3090770000000003</v>
      </c>
      <c r="AZ46" s="448">
        <f t="shared" si="99"/>
        <v>0.99977800000000006</v>
      </c>
      <c r="BA46" s="448">
        <f t="shared" si="100"/>
        <v>15.889049999999999</v>
      </c>
      <c r="BB46" s="449">
        <f t="shared" si="70"/>
        <v>0.1</v>
      </c>
      <c r="BC46" s="448">
        <f t="shared" si="71"/>
        <v>1.1847719999999999</v>
      </c>
      <c r="BD46" s="448">
        <f t="shared" si="72"/>
        <v>0.2273645</v>
      </c>
      <c r="BE46" s="449">
        <f t="shared" si="73"/>
        <v>0.06</v>
      </c>
      <c r="BF46" s="448">
        <f t="shared" si="74"/>
        <v>0.67708429999999997</v>
      </c>
      <c r="BG46" s="448">
        <f t="shared" si="75"/>
        <v>0.15563840000000001</v>
      </c>
      <c r="BH46" s="448">
        <f t="shared" si="76"/>
        <v>345.98250000000002</v>
      </c>
      <c r="BI46" s="449">
        <f t="shared" si="77"/>
        <v>0.1</v>
      </c>
      <c r="BJ46" s="449">
        <f t="shared" si="78"/>
        <v>0.03</v>
      </c>
      <c r="BK46" s="449">
        <f t="shared" si="79"/>
        <v>0.03</v>
      </c>
      <c r="BL46" s="449">
        <f t="shared" si="80"/>
        <v>0.01</v>
      </c>
      <c r="BM46" s="449">
        <f t="shared" si="81"/>
        <v>0.02</v>
      </c>
      <c r="BN46" s="449">
        <f t="shared" si="82"/>
        <v>0.01</v>
      </c>
      <c r="BO46" s="449">
        <f t="shared" si="83"/>
        <v>0.02</v>
      </c>
      <c r="BP46" s="449">
        <f t="shared" si="84"/>
        <v>0.04</v>
      </c>
      <c r="BQ46" s="449">
        <f t="shared" si="85"/>
        <v>0.03</v>
      </c>
      <c r="BR46" s="449">
        <f t="shared" si="86"/>
        <v>0.1</v>
      </c>
      <c r="BS46" s="449">
        <f t="shared" si="87"/>
        <v>0.01</v>
      </c>
      <c r="BT46" s="449">
        <f t="shared" si="88"/>
        <v>0.01</v>
      </c>
      <c r="BU46" s="449">
        <f t="shared" si="89"/>
        <v>0.01</v>
      </c>
      <c r="BV46" s="449">
        <f t="shared" si="90"/>
        <v>0.02</v>
      </c>
      <c r="BW46" s="449">
        <f t="shared" si="91"/>
        <v>0.01</v>
      </c>
      <c r="BX46" s="448">
        <f t="shared" si="92"/>
        <v>0.31812420000000002</v>
      </c>
      <c r="BY46" s="449">
        <f t="shared" si="93"/>
        <v>0.03</v>
      </c>
    </row>
    <row r="47" spans="2:77" s="1" customFormat="1" ht="15" customHeight="1">
      <c r="B47" s="40" t="s">
        <v>90</v>
      </c>
      <c r="C47" s="9"/>
      <c r="D47" s="9"/>
      <c r="E47" s="9"/>
      <c r="F47" s="9"/>
      <c r="G47" s="9"/>
      <c r="H47" s="9"/>
      <c r="I47" s="43"/>
      <c r="J47" s="79">
        <v>1.3941699999999999</v>
      </c>
      <c r="K47" s="79">
        <v>0.61096600000000001</v>
      </c>
      <c r="L47" s="80">
        <v>0.20158010000000001</v>
      </c>
      <c r="M47" s="80" t="s">
        <v>67</v>
      </c>
      <c r="N47" s="79">
        <v>0.89319519999999997</v>
      </c>
      <c r="O47" s="79">
        <v>6.1679469999999998</v>
      </c>
      <c r="P47" s="79">
        <v>3.0738799999999999</v>
      </c>
      <c r="Q47" s="79">
        <v>3.5688499999999999</v>
      </c>
      <c r="R47" s="79" t="s">
        <v>66</v>
      </c>
      <c r="S47" s="79">
        <v>3.3920279999999998</v>
      </c>
      <c r="T47" s="79" t="s">
        <v>86</v>
      </c>
      <c r="U47" s="80" t="s">
        <v>68</v>
      </c>
      <c r="V47" s="79">
        <v>2.3585289999999999</v>
      </c>
      <c r="W47" s="80" t="s">
        <v>68</v>
      </c>
      <c r="X47" s="85">
        <v>663.73850000000004</v>
      </c>
      <c r="Y47" s="79">
        <v>0.14188339999999999</v>
      </c>
      <c r="Z47" s="80">
        <v>2.9437080000000001E-2</v>
      </c>
      <c r="AA47" s="80" t="s">
        <v>69</v>
      </c>
      <c r="AB47" s="80" t="s">
        <v>47</v>
      </c>
      <c r="AC47" s="80" t="s">
        <v>69</v>
      </c>
      <c r="AD47" s="80">
        <v>3.560493E-2</v>
      </c>
      <c r="AE47" s="80" t="s">
        <v>71</v>
      </c>
      <c r="AF47" s="80" t="s">
        <v>76</v>
      </c>
      <c r="AG47" s="80" t="s">
        <v>81</v>
      </c>
      <c r="AH47" s="80" t="s">
        <v>81</v>
      </c>
      <c r="AI47" s="80" t="s">
        <v>49</v>
      </c>
      <c r="AJ47" s="80">
        <v>1.7434959999999999E-2</v>
      </c>
      <c r="AK47" s="80" t="s">
        <v>69</v>
      </c>
      <c r="AL47" s="80" t="s">
        <v>87</v>
      </c>
      <c r="AM47" s="80" t="s">
        <v>49</v>
      </c>
      <c r="AN47" s="80" t="s">
        <v>72</v>
      </c>
      <c r="AO47" s="80" t="s">
        <v>49</v>
      </c>
      <c r="AP47" s="100">
        <v>41523</v>
      </c>
      <c r="AQ47" s="41"/>
      <c r="AT47" s="448">
        <f t="shared" si="69"/>
        <v>1.3941699999999999</v>
      </c>
      <c r="AU47" s="448">
        <f t="shared" si="94"/>
        <v>0.61096600000000001</v>
      </c>
      <c r="AV47" s="448">
        <f t="shared" si="95"/>
        <v>0.20158010000000001</v>
      </c>
      <c r="AW47" s="449">
        <f t="shared" si="96"/>
        <v>0.06</v>
      </c>
      <c r="AX47" s="448">
        <f t="shared" si="97"/>
        <v>0.89319519999999997</v>
      </c>
      <c r="AY47" s="448">
        <f t="shared" si="98"/>
        <v>6.1679469999999998</v>
      </c>
      <c r="AZ47" s="448">
        <f t="shared" si="99"/>
        <v>3.0738799999999999</v>
      </c>
      <c r="BA47" s="448">
        <f t="shared" si="100"/>
        <v>3.5688499999999999</v>
      </c>
      <c r="BB47" s="449">
        <f t="shared" si="70"/>
        <v>0.1</v>
      </c>
      <c r="BC47" s="448">
        <f t="shared" si="71"/>
        <v>3.3920279999999998</v>
      </c>
      <c r="BD47" s="449">
        <f t="shared" si="72"/>
        <v>0.3</v>
      </c>
      <c r="BE47" s="449">
        <f t="shared" si="73"/>
        <v>0.04</v>
      </c>
      <c r="BF47" s="448">
        <f t="shared" si="74"/>
        <v>2.3585289999999999</v>
      </c>
      <c r="BG47" s="449">
        <f t="shared" si="75"/>
        <v>0.04</v>
      </c>
      <c r="BH47" s="448">
        <f t="shared" si="76"/>
        <v>663.73850000000004</v>
      </c>
      <c r="BI47" s="448">
        <f t="shared" si="77"/>
        <v>0.14188339999999999</v>
      </c>
      <c r="BJ47" s="448">
        <f t="shared" si="78"/>
        <v>2.9437080000000001E-2</v>
      </c>
      <c r="BK47" s="449">
        <f t="shared" si="79"/>
        <v>0.02</v>
      </c>
      <c r="BL47" s="449">
        <f t="shared" si="80"/>
        <v>0.03</v>
      </c>
      <c r="BM47" s="449">
        <f t="shared" si="81"/>
        <v>0.02</v>
      </c>
      <c r="BN47" s="448">
        <f t="shared" si="82"/>
        <v>3.560493E-2</v>
      </c>
      <c r="BO47" s="449">
        <f t="shared" si="83"/>
        <v>0.05</v>
      </c>
      <c r="BP47" s="449">
        <f t="shared" si="84"/>
        <v>0.09</v>
      </c>
      <c r="BQ47" s="449">
        <f t="shared" si="85"/>
        <v>0.1</v>
      </c>
      <c r="BR47" s="449">
        <f t="shared" si="86"/>
        <v>0.1</v>
      </c>
      <c r="BS47" s="449">
        <f t="shared" si="87"/>
        <v>0.01</v>
      </c>
      <c r="BT47" s="448">
        <f t="shared" si="88"/>
        <v>1.7434959999999999E-2</v>
      </c>
      <c r="BU47" s="449">
        <f t="shared" si="89"/>
        <v>0.02</v>
      </c>
      <c r="BV47" s="449">
        <f t="shared" si="90"/>
        <v>0.01</v>
      </c>
      <c r="BW47" s="449">
        <f t="shared" si="91"/>
        <v>0.01</v>
      </c>
      <c r="BX47" s="449">
        <f t="shared" si="92"/>
        <v>0.08</v>
      </c>
      <c r="BY47" s="449">
        <f t="shared" si="93"/>
        <v>0.01</v>
      </c>
    </row>
    <row r="48" spans="2:77" s="1" customFormat="1" ht="15" customHeight="1">
      <c r="B48" s="40" t="s">
        <v>90</v>
      </c>
      <c r="C48" s="9"/>
      <c r="D48" s="9"/>
      <c r="E48" s="9"/>
      <c r="F48" s="9"/>
      <c r="G48" s="9"/>
      <c r="H48" s="9"/>
      <c r="I48" s="43"/>
      <c r="J48" s="84">
        <v>22.668369999999999</v>
      </c>
      <c r="K48" s="85">
        <v>858.73009999999999</v>
      </c>
      <c r="L48" s="79">
        <v>30.21425</v>
      </c>
      <c r="M48" s="80">
        <v>3.751906</v>
      </c>
      <c r="N48" s="89">
        <v>173.0198</v>
      </c>
      <c r="O48" s="85">
        <v>289.60770000000002</v>
      </c>
      <c r="P48" s="85">
        <v>40.442129999999999</v>
      </c>
      <c r="Q48" s="85">
        <v>33.956690000000002</v>
      </c>
      <c r="R48" s="79">
        <v>0.47130369999999999</v>
      </c>
      <c r="S48" s="160">
        <v>411.66899999999998</v>
      </c>
      <c r="T48" s="89">
        <v>0.30699219999999999</v>
      </c>
      <c r="U48" s="78" t="s">
        <v>71</v>
      </c>
      <c r="V48" s="85">
        <v>26.753740000000001</v>
      </c>
      <c r="W48" s="80">
        <v>0.37080829999999998</v>
      </c>
      <c r="X48" s="85">
        <v>729.31939999999997</v>
      </c>
      <c r="Y48" s="79">
        <v>0.150977</v>
      </c>
      <c r="Z48" s="80" t="s">
        <v>69</v>
      </c>
      <c r="AA48" s="80">
        <v>3.7410760000000001E-2</v>
      </c>
      <c r="AB48" s="80">
        <v>3.7332369999999997E-2</v>
      </c>
      <c r="AC48" s="80" t="s">
        <v>69</v>
      </c>
      <c r="AD48" s="80" t="s">
        <v>69</v>
      </c>
      <c r="AE48" s="80">
        <v>4.1662600000000001E-2</v>
      </c>
      <c r="AF48" s="80" t="s">
        <v>68</v>
      </c>
      <c r="AG48" s="80" t="s">
        <v>69</v>
      </c>
      <c r="AH48" s="80" t="s">
        <v>81</v>
      </c>
      <c r="AI48" s="80" t="s">
        <v>69</v>
      </c>
      <c r="AJ48" s="80" t="s">
        <v>47</v>
      </c>
      <c r="AK48" s="80" t="s">
        <v>69</v>
      </c>
      <c r="AL48" s="80" t="s">
        <v>69</v>
      </c>
      <c r="AM48" s="80" t="s">
        <v>49</v>
      </c>
      <c r="AN48" s="80" t="s">
        <v>72</v>
      </c>
      <c r="AO48" s="86" t="s">
        <v>71</v>
      </c>
      <c r="AP48" s="100">
        <v>41285</v>
      </c>
      <c r="AQ48" s="41"/>
      <c r="AT48" s="448">
        <f t="shared" si="69"/>
        <v>22.668369999999999</v>
      </c>
      <c r="AU48" s="448">
        <f t="shared" si="94"/>
        <v>858.73009999999999</v>
      </c>
      <c r="AV48" s="448">
        <f t="shared" si="95"/>
        <v>30.21425</v>
      </c>
      <c r="AW48" s="448">
        <f t="shared" si="96"/>
        <v>3.751906</v>
      </c>
      <c r="AX48" s="448">
        <f t="shared" si="97"/>
        <v>173.0198</v>
      </c>
      <c r="AY48" s="448">
        <f t="shared" si="98"/>
        <v>289.60770000000002</v>
      </c>
      <c r="AZ48" s="448">
        <f t="shared" si="99"/>
        <v>40.442129999999999</v>
      </c>
      <c r="BA48" s="448">
        <f t="shared" si="100"/>
        <v>33.956690000000002</v>
      </c>
      <c r="BB48" s="448">
        <f t="shared" si="70"/>
        <v>0.47130369999999999</v>
      </c>
      <c r="BC48" s="448">
        <f t="shared" si="71"/>
        <v>411.66899999999998</v>
      </c>
      <c r="BD48" s="448">
        <f t="shared" si="72"/>
        <v>0.30699219999999999</v>
      </c>
      <c r="BE48" s="449">
        <f t="shared" si="73"/>
        <v>0.05</v>
      </c>
      <c r="BF48" s="448">
        <f t="shared" si="74"/>
        <v>26.753740000000001</v>
      </c>
      <c r="BG48" s="448">
        <f t="shared" si="75"/>
        <v>0.37080829999999998</v>
      </c>
      <c r="BH48" s="448">
        <f t="shared" si="76"/>
        <v>729.31939999999997</v>
      </c>
      <c r="BI48" s="448">
        <f t="shared" si="77"/>
        <v>0.150977</v>
      </c>
      <c r="BJ48" s="449">
        <f t="shared" si="78"/>
        <v>0.02</v>
      </c>
      <c r="BK48" s="449">
        <f t="shared" si="79"/>
        <v>3.7410760000000001E-2</v>
      </c>
      <c r="BL48" s="448">
        <f t="shared" si="80"/>
        <v>3.7332369999999997E-2</v>
      </c>
      <c r="BM48" s="449">
        <f t="shared" si="81"/>
        <v>0.02</v>
      </c>
      <c r="BN48" s="449">
        <f t="shared" si="82"/>
        <v>0.02</v>
      </c>
      <c r="BO48" s="448">
        <f t="shared" si="83"/>
        <v>4.1662600000000001E-2</v>
      </c>
      <c r="BP48" s="449">
        <f t="shared" si="84"/>
        <v>0.04</v>
      </c>
      <c r="BQ48" s="449">
        <f t="shared" si="85"/>
        <v>0.02</v>
      </c>
      <c r="BR48" s="449">
        <f t="shared" si="86"/>
        <v>0.1</v>
      </c>
      <c r="BS48" s="449">
        <f t="shared" si="87"/>
        <v>0.02</v>
      </c>
      <c r="BT48" s="449">
        <f t="shared" si="88"/>
        <v>0.03</v>
      </c>
      <c r="BU48" s="449">
        <f t="shared" si="89"/>
        <v>0.02</v>
      </c>
      <c r="BV48" s="449">
        <f t="shared" si="90"/>
        <v>0.02</v>
      </c>
      <c r="BW48" s="449">
        <f t="shared" si="91"/>
        <v>0.01</v>
      </c>
      <c r="BX48" s="449">
        <f t="shared" si="92"/>
        <v>0.08</v>
      </c>
      <c r="BY48" s="449">
        <f t="shared" si="93"/>
        <v>0.05</v>
      </c>
    </row>
    <row r="49" spans="2:77" s="1" customFormat="1" ht="15" customHeight="1">
      <c r="B49" s="98"/>
      <c r="C49" s="9"/>
      <c r="D49" s="9"/>
      <c r="E49" s="9"/>
      <c r="F49" s="9"/>
      <c r="G49" s="9"/>
      <c r="H49" s="9"/>
      <c r="I49" s="43"/>
      <c r="J49" s="88"/>
      <c r="K49" s="79"/>
      <c r="L49" s="80"/>
      <c r="M49" s="78"/>
      <c r="N49" s="89"/>
      <c r="O49" s="79"/>
      <c r="P49" s="79"/>
      <c r="Q49" s="89"/>
      <c r="R49" s="79"/>
      <c r="S49" s="89"/>
      <c r="T49" s="89"/>
      <c r="U49" s="78"/>
      <c r="V49" s="79"/>
      <c r="W49" s="80"/>
      <c r="X49" s="85"/>
      <c r="Y49" s="79"/>
      <c r="Z49" s="80"/>
      <c r="AA49" s="78"/>
      <c r="AB49" s="80"/>
      <c r="AC49" s="78"/>
      <c r="AD49" s="80"/>
      <c r="AE49" s="80"/>
      <c r="AF49" s="80"/>
      <c r="AG49" s="78"/>
      <c r="AH49" s="78"/>
      <c r="AI49" s="78"/>
      <c r="AJ49" s="80"/>
      <c r="AK49" s="78"/>
      <c r="AL49" s="80"/>
      <c r="AM49" s="78"/>
      <c r="AN49" s="80"/>
      <c r="AO49" s="94"/>
      <c r="AP49" s="100"/>
      <c r="AQ49" s="42"/>
      <c r="AS49" s="1" t="s">
        <v>158</v>
      </c>
      <c r="AT49" s="284">
        <f>AVERAGE(AT34:AT48)</f>
        <v>50.800485481503458</v>
      </c>
      <c r="AU49" s="284">
        <f t="shared" ref="AU49:BY49" si="101">AVERAGE(AU34:AU48)</f>
        <v>67.453175416813067</v>
      </c>
      <c r="AV49" s="284">
        <f t="shared" si="101"/>
        <v>6.3421928617780869</v>
      </c>
      <c r="AW49" s="284">
        <f t="shared" si="101"/>
        <v>7.7675663832157502</v>
      </c>
      <c r="AX49" s="284">
        <f t="shared" si="101"/>
        <v>99.593865436597255</v>
      </c>
      <c r="AY49" s="284">
        <f t="shared" si="101"/>
        <v>57.720667648216519</v>
      </c>
      <c r="AZ49" s="284">
        <f t="shared" si="101"/>
        <v>18.658552350125412</v>
      </c>
      <c r="BA49" s="284">
        <f t="shared" si="101"/>
        <v>24.522380907078976</v>
      </c>
      <c r="BB49" s="284">
        <f t="shared" si="101"/>
        <v>0.52165564022455901</v>
      </c>
      <c r="BC49" s="284">
        <f t="shared" si="101"/>
        <v>79.498087338625595</v>
      </c>
      <c r="BD49" s="284">
        <f t="shared" si="101"/>
        <v>0.74686497934870344</v>
      </c>
      <c r="BE49" s="284">
        <f t="shared" si="101"/>
        <v>5.0540503333333341E-2</v>
      </c>
      <c r="BF49" s="284">
        <f t="shared" si="101"/>
        <v>10.374725897412411</v>
      </c>
      <c r="BG49" s="284">
        <f t="shared" si="101"/>
        <v>0.14475747466666669</v>
      </c>
      <c r="BH49" s="284">
        <f t="shared" si="101"/>
        <v>181.61553842856301</v>
      </c>
      <c r="BI49" s="284">
        <f t="shared" si="101"/>
        <v>0.18987737059724458</v>
      </c>
      <c r="BJ49" s="284">
        <f t="shared" si="101"/>
        <v>3.9217950070070479E-2</v>
      </c>
      <c r="BK49" s="284">
        <f t="shared" si="101"/>
        <v>2.1197461311566777E-2</v>
      </c>
      <c r="BL49" s="284">
        <f t="shared" si="101"/>
        <v>3.3940556319673625E-2</v>
      </c>
      <c r="BM49" s="284">
        <f t="shared" si="101"/>
        <v>5.9251711438356405E-2</v>
      </c>
      <c r="BN49" s="284">
        <f t="shared" si="101"/>
        <v>1.6386516455479311E-2</v>
      </c>
      <c r="BO49" s="284">
        <f t="shared" si="101"/>
        <v>3.9377566308074957E-2</v>
      </c>
      <c r="BP49" s="284">
        <f t="shared" si="101"/>
        <v>3.6855572666666676E-2</v>
      </c>
      <c r="BQ49" s="284">
        <f t="shared" si="101"/>
        <v>3.266666666666667E-2</v>
      </c>
      <c r="BR49" s="284">
        <f t="shared" si="101"/>
        <v>7.3333333333333334E-2</v>
      </c>
      <c r="BS49" s="284">
        <f t="shared" si="101"/>
        <v>1.8755888396850294E-2</v>
      </c>
      <c r="BT49" s="284">
        <f t="shared" si="101"/>
        <v>3.584799272486737E-2</v>
      </c>
      <c r="BU49" s="284">
        <f t="shared" si="101"/>
        <v>2.8795445885826606E-2</v>
      </c>
      <c r="BV49" s="284">
        <f t="shared" si="101"/>
        <v>1.7333333333333336E-2</v>
      </c>
      <c r="BW49" s="284">
        <f t="shared" si="101"/>
        <v>1.7666040000000004E-2</v>
      </c>
      <c r="BX49" s="284">
        <f t="shared" si="101"/>
        <v>8.1742575938190995E-2</v>
      </c>
      <c r="BY49" s="284">
        <f t="shared" si="101"/>
        <v>2.9333333333333333E-2</v>
      </c>
    </row>
    <row r="50" spans="2:77" s="1" customFormat="1" ht="15" customHeight="1">
      <c r="B50" s="98"/>
      <c r="C50" s="9"/>
      <c r="D50" s="9"/>
      <c r="E50" s="9"/>
      <c r="F50" s="9"/>
      <c r="G50" s="9"/>
      <c r="H50" s="9"/>
      <c r="I50" s="43"/>
      <c r="J50" s="88"/>
      <c r="K50" s="79"/>
      <c r="L50" s="80"/>
      <c r="M50" s="78"/>
      <c r="N50" s="89"/>
      <c r="O50" s="79"/>
      <c r="P50" s="79"/>
      <c r="Q50" s="89"/>
      <c r="R50" s="79"/>
      <c r="S50" s="89"/>
      <c r="T50" s="89"/>
      <c r="U50" s="78"/>
      <c r="V50" s="79"/>
      <c r="W50" s="80"/>
      <c r="X50" s="85"/>
      <c r="Y50" s="79"/>
      <c r="Z50" s="80"/>
      <c r="AA50" s="78"/>
      <c r="AB50" s="80"/>
      <c r="AC50" s="78"/>
      <c r="AD50" s="80"/>
      <c r="AE50" s="80"/>
      <c r="AF50" s="80"/>
      <c r="AG50" s="78"/>
      <c r="AH50" s="78"/>
      <c r="AI50" s="78"/>
      <c r="AJ50" s="80"/>
      <c r="AK50" s="78"/>
      <c r="AL50" s="80"/>
      <c r="AM50" s="78"/>
      <c r="AN50" s="80"/>
      <c r="AO50" s="94"/>
      <c r="AP50" s="100"/>
      <c r="AQ50" s="42"/>
      <c r="AS50" s="1" t="s">
        <v>159</v>
      </c>
      <c r="AT50" s="285">
        <f>_xlfn.STDEV.S(AT34:AT48)</f>
        <v>120.24160361507238</v>
      </c>
      <c r="AU50" s="285">
        <f t="shared" ref="AU50:BY50" si="102">_xlfn.STDEV.S(AU34:AU48)</f>
        <v>219.91625223537534</v>
      </c>
      <c r="AV50" s="285">
        <f t="shared" si="102"/>
        <v>10.721883131536872</v>
      </c>
      <c r="AW50" s="285">
        <f t="shared" si="102"/>
        <v>19.5460359280322</v>
      </c>
      <c r="AX50" s="285">
        <f t="shared" si="102"/>
        <v>115.07156657333321</v>
      </c>
      <c r="AY50" s="285">
        <f t="shared" si="102"/>
        <v>75.919806632680505</v>
      </c>
      <c r="AZ50" s="285">
        <f t="shared" si="102"/>
        <v>25.111393590161363</v>
      </c>
      <c r="BA50" s="285">
        <f t="shared" si="102"/>
        <v>45.40584528067442</v>
      </c>
      <c r="BB50" s="285">
        <f t="shared" si="102"/>
        <v>0.75743312778304295</v>
      </c>
      <c r="BC50" s="285">
        <f t="shared" si="102"/>
        <v>117.95897603458668</v>
      </c>
      <c r="BD50" s="285">
        <f t="shared" si="102"/>
        <v>1.102570517252895</v>
      </c>
      <c r="BE50" s="285">
        <f t="shared" si="102"/>
        <v>4.1503652216442796E-2</v>
      </c>
      <c r="BF50" s="285">
        <f t="shared" si="102"/>
        <v>13.88474628411239</v>
      </c>
      <c r="BG50" s="285">
        <f t="shared" si="102"/>
        <v>0.16462198270302467</v>
      </c>
      <c r="BH50" s="285">
        <f t="shared" si="102"/>
        <v>227.48958450971784</v>
      </c>
      <c r="BI50" s="285">
        <f t="shared" si="102"/>
        <v>0.12342240546256525</v>
      </c>
      <c r="BJ50" s="285">
        <f t="shared" si="102"/>
        <v>5.0318682337024564E-2</v>
      </c>
      <c r="BK50" s="285">
        <f t="shared" si="102"/>
        <v>1.2273450336273396E-2</v>
      </c>
      <c r="BL50" s="285">
        <f t="shared" si="102"/>
        <v>2.2481016886567475E-2</v>
      </c>
      <c r="BM50" s="285">
        <f t="shared" si="102"/>
        <v>0.12367199978343803</v>
      </c>
      <c r="BN50" s="285">
        <f t="shared" si="102"/>
        <v>8.5498173502330434E-3</v>
      </c>
      <c r="BO50" s="285">
        <f t="shared" si="102"/>
        <v>4.0784878051449563E-2</v>
      </c>
      <c r="BP50" s="285">
        <f t="shared" si="102"/>
        <v>2.1363691634354254E-2</v>
      </c>
      <c r="BQ50" s="285">
        <f t="shared" si="102"/>
        <v>2.548575699334452E-2</v>
      </c>
      <c r="BR50" s="285">
        <f t="shared" si="102"/>
        <v>2.9920529661723851E-2</v>
      </c>
      <c r="BS50" s="285">
        <f t="shared" si="102"/>
        <v>2.3288111718183187E-2</v>
      </c>
      <c r="BT50" s="285">
        <f t="shared" si="102"/>
        <v>4.5191963799192762E-2</v>
      </c>
      <c r="BU50" s="285">
        <f t="shared" si="102"/>
        <v>2.8350363465377244E-2</v>
      </c>
      <c r="BV50" s="285">
        <f t="shared" si="102"/>
        <v>9.6115010472325475E-3</v>
      </c>
      <c r="BW50" s="285">
        <f t="shared" si="102"/>
        <v>2.9690445251359894E-2</v>
      </c>
      <c r="BX50" s="285">
        <f t="shared" si="102"/>
        <v>7.9120591031040022E-2</v>
      </c>
      <c r="BY50" s="285">
        <f t="shared" si="102"/>
        <v>1.3345232785352157E-2</v>
      </c>
    </row>
    <row r="51" spans="2:77" s="1" customFormat="1" ht="15" customHeight="1">
      <c r="B51" s="98"/>
      <c r="C51" s="9"/>
      <c r="D51" s="9"/>
      <c r="E51" s="9"/>
      <c r="F51" s="9"/>
      <c r="G51" s="9"/>
      <c r="H51" s="9"/>
      <c r="I51" s="43"/>
      <c r="J51" s="88"/>
      <c r="K51" s="79"/>
      <c r="L51" s="80"/>
      <c r="M51" s="78"/>
      <c r="N51" s="89"/>
      <c r="O51" s="79"/>
      <c r="P51" s="79"/>
      <c r="Q51" s="89"/>
      <c r="R51" s="79"/>
      <c r="S51" s="89"/>
      <c r="T51" s="89"/>
      <c r="U51" s="78"/>
      <c r="V51" s="79"/>
      <c r="W51" s="80"/>
      <c r="X51" s="85"/>
      <c r="Y51" s="79"/>
      <c r="Z51" s="80"/>
      <c r="AA51" s="78"/>
      <c r="AB51" s="80"/>
      <c r="AC51" s="78"/>
      <c r="AD51" s="80"/>
      <c r="AE51" s="80"/>
      <c r="AF51" s="80"/>
      <c r="AG51" s="78"/>
      <c r="AH51" s="78"/>
      <c r="AI51" s="78"/>
      <c r="AJ51" s="80"/>
      <c r="AK51" s="78"/>
      <c r="AL51" s="80"/>
      <c r="AM51" s="78"/>
      <c r="AN51" s="80"/>
      <c r="AO51" s="94"/>
      <c r="AP51" s="100"/>
      <c r="AQ51" s="42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</row>
    <row r="52" spans="2:77" s="1" customFormat="1" ht="15" customHeight="1">
      <c r="B52" s="87"/>
      <c r="C52" s="9"/>
      <c r="D52" s="9"/>
      <c r="E52" s="9"/>
      <c r="F52" s="9"/>
      <c r="G52" s="9"/>
      <c r="H52" s="9"/>
      <c r="I52" s="43"/>
      <c r="J52" s="88"/>
      <c r="K52" s="79"/>
      <c r="L52" s="80"/>
      <c r="M52" s="80"/>
      <c r="N52" s="79"/>
      <c r="O52" s="79"/>
      <c r="P52" s="79"/>
      <c r="Q52" s="79"/>
      <c r="R52" s="79"/>
      <c r="S52" s="79"/>
      <c r="T52" s="79"/>
      <c r="U52" s="80"/>
      <c r="V52" s="79"/>
      <c r="W52" s="80"/>
      <c r="X52" s="85"/>
      <c r="Y52" s="79"/>
      <c r="Z52" s="80"/>
      <c r="AA52" s="78"/>
      <c r="AB52" s="80"/>
      <c r="AC52" s="80"/>
      <c r="AD52" s="80"/>
      <c r="AE52" s="80"/>
      <c r="AF52" s="80"/>
      <c r="AG52" s="80"/>
      <c r="AH52" s="78"/>
      <c r="AI52" s="80"/>
      <c r="AJ52" s="80"/>
      <c r="AK52" s="78"/>
      <c r="AL52" s="80"/>
      <c r="AM52" s="80"/>
      <c r="AN52" s="80"/>
      <c r="AO52" s="94"/>
      <c r="AP52" s="159"/>
      <c r="AQ52" s="4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</row>
    <row r="53" spans="2:77" s="39" customFormat="1" ht="15" customHeight="1">
      <c r="B53" s="40" t="s">
        <v>88</v>
      </c>
      <c r="C53" s="9" t="s">
        <v>92</v>
      </c>
      <c r="D53" s="9"/>
      <c r="E53" s="9"/>
      <c r="F53" s="9"/>
      <c r="G53" s="9"/>
      <c r="H53" s="9"/>
      <c r="I53" s="43"/>
      <c r="J53" s="84">
        <v>42</v>
      </c>
      <c r="K53" s="80">
        <v>0.18</v>
      </c>
      <c r="L53" s="79">
        <v>5.5</v>
      </c>
      <c r="M53" s="85">
        <v>11</v>
      </c>
      <c r="N53" s="79" t="s">
        <v>6</v>
      </c>
      <c r="O53" s="76" t="s">
        <v>66</v>
      </c>
      <c r="P53" s="76" t="s">
        <v>66</v>
      </c>
      <c r="Q53" s="76" t="s">
        <v>70</v>
      </c>
      <c r="R53" s="79">
        <v>1.1000000000000001</v>
      </c>
      <c r="S53" s="79">
        <v>0.1</v>
      </c>
      <c r="T53" s="79" t="s">
        <v>72</v>
      </c>
      <c r="U53" s="80" t="s">
        <v>66</v>
      </c>
      <c r="V53" s="79" t="s">
        <v>68</v>
      </c>
      <c r="W53" s="80">
        <v>0.02</v>
      </c>
      <c r="X53" s="85">
        <v>13</v>
      </c>
      <c r="Y53" s="77" t="s">
        <v>70</v>
      </c>
      <c r="Z53" s="77" t="s">
        <v>49</v>
      </c>
      <c r="AA53" s="77" t="s">
        <v>174</v>
      </c>
      <c r="AB53" s="80">
        <v>0.01</v>
      </c>
      <c r="AC53" s="77" t="s">
        <v>49</v>
      </c>
      <c r="AD53" s="77" t="s">
        <v>49</v>
      </c>
      <c r="AE53" s="80" t="s">
        <v>49</v>
      </c>
      <c r="AF53" s="80" t="s">
        <v>69</v>
      </c>
      <c r="AG53" s="80" t="s">
        <v>49</v>
      </c>
      <c r="AH53" s="77" t="s">
        <v>49</v>
      </c>
      <c r="AI53" s="80" t="s">
        <v>49</v>
      </c>
      <c r="AJ53" s="80" t="s">
        <v>71</v>
      </c>
      <c r="AK53" s="77" t="s">
        <v>49</v>
      </c>
      <c r="AL53" s="80" t="s">
        <v>68</v>
      </c>
      <c r="AM53" s="80" t="s">
        <v>49</v>
      </c>
      <c r="AN53" s="80" t="s">
        <v>70</v>
      </c>
      <c r="AO53" s="94" t="s">
        <v>47</v>
      </c>
      <c r="AP53" s="119">
        <v>44587</v>
      </c>
      <c r="AQ53" s="41"/>
      <c r="AR53" s="1"/>
      <c r="AT53" s="448">
        <f>IF(ISTEXT(J53)=TRUE, RIGHT(J53,LEN(J53)-1)*1,J53)</f>
        <v>42</v>
      </c>
      <c r="AU53" s="448">
        <f t="shared" ref="AU53:BY61" si="103">IF(ISTEXT(K53)=TRUE, RIGHT(K53,LEN(K53)-1)*1,K53)</f>
        <v>0.18</v>
      </c>
      <c r="AV53" s="448">
        <f t="shared" si="103"/>
        <v>5.5</v>
      </c>
      <c r="AW53" s="448">
        <f t="shared" si="103"/>
        <v>11</v>
      </c>
      <c r="AX53" s="448">
        <f t="shared" si="103"/>
        <v>0.1</v>
      </c>
      <c r="AY53" s="448">
        <f t="shared" si="103"/>
        <v>0.1</v>
      </c>
      <c r="AZ53" s="448">
        <f t="shared" si="103"/>
        <v>0.1</v>
      </c>
      <c r="BA53" s="448">
        <f t="shared" si="103"/>
        <v>0.2</v>
      </c>
      <c r="BB53" s="448">
        <f t="shared" si="103"/>
        <v>1.1000000000000001</v>
      </c>
      <c r="BC53" s="448">
        <f t="shared" si="103"/>
        <v>0.1</v>
      </c>
      <c r="BD53" s="448">
        <f t="shared" si="103"/>
        <v>0.08</v>
      </c>
      <c r="BE53" s="448">
        <f t="shared" si="103"/>
        <v>0.1</v>
      </c>
      <c r="BF53" s="448">
        <f t="shared" si="103"/>
        <v>0.04</v>
      </c>
      <c r="BG53" s="448">
        <f t="shared" si="103"/>
        <v>0.02</v>
      </c>
      <c r="BH53" s="448">
        <f t="shared" si="103"/>
        <v>13</v>
      </c>
      <c r="BI53" s="448">
        <f t="shared" si="103"/>
        <v>0.2</v>
      </c>
      <c r="BJ53" s="448">
        <f t="shared" si="103"/>
        <v>0.01</v>
      </c>
      <c r="BK53" s="448">
        <f t="shared" si="103"/>
        <v>0.05</v>
      </c>
      <c r="BL53" s="448">
        <f t="shared" si="103"/>
        <v>0.01</v>
      </c>
      <c r="BM53" s="448">
        <f t="shared" si="103"/>
        <v>0.01</v>
      </c>
      <c r="BN53" s="448">
        <f t="shared" si="103"/>
        <v>0.01</v>
      </c>
      <c r="BO53" s="448">
        <f t="shared" si="103"/>
        <v>0.01</v>
      </c>
      <c r="BP53" s="448">
        <f t="shared" si="103"/>
        <v>0.02</v>
      </c>
      <c r="BQ53" s="448">
        <f t="shared" si="103"/>
        <v>0.01</v>
      </c>
      <c r="BR53" s="448">
        <f t="shared" si="103"/>
        <v>0.01</v>
      </c>
      <c r="BS53" s="448">
        <f t="shared" si="103"/>
        <v>0.01</v>
      </c>
      <c r="BT53" s="448">
        <f t="shared" si="103"/>
        <v>0.05</v>
      </c>
      <c r="BU53" s="448">
        <f t="shared" si="103"/>
        <v>0.01</v>
      </c>
      <c r="BV53" s="448">
        <f t="shared" si="103"/>
        <v>0.04</v>
      </c>
      <c r="BW53" s="448">
        <f t="shared" si="103"/>
        <v>0.01</v>
      </c>
      <c r="BX53" s="448">
        <f t="shared" si="103"/>
        <v>0.2</v>
      </c>
      <c r="BY53" s="448">
        <f t="shared" si="103"/>
        <v>0.03</v>
      </c>
    </row>
    <row r="54" spans="2:77" s="1" customFormat="1" ht="15" customHeight="1">
      <c r="B54" s="40" t="s">
        <v>88</v>
      </c>
      <c r="C54" s="9" t="s">
        <v>92</v>
      </c>
      <c r="D54" s="9"/>
      <c r="E54" s="9"/>
      <c r="F54" s="9"/>
      <c r="G54" s="9"/>
      <c r="H54" s="9"/>
      <c r="I54" s="43"/>
      <c r="J54" s="88">
        <v>8.8264344902254877</v>
      </c>
      <c r="K54" s="85" t="s">
        <v>69</v>
      </c>
      <c r="L54" s="80">
        <v>0.69168641464971903</v>
      </c>
      <c r="M54" s="80">
        <v>1.2825351573758379</v>
      </c>
      <c r="N54" s="79">
        <v>0.11485746004538241</v>
      </c>
      <c r="O54" s="85" t="s">
        <v>71</v>
      </c>
      <c r="P54" s="79" t="s">
        <v>66</v>
      </c>
      <c r="Q54" s="79">
        <v>0.73913323410556786</v>
      </c>
      <c r="R54" s="80">
        <v>0.11566160240929187</v>
      </c>
      <c r="S54" s="79" t="s">
        <v>66</v>
      </c>
      <c r="T54" s="79" t="s">
        <v>72</v>
      </c>
      <c r="U54" s="80" t="s">
        <v>69</v>
      </c>
      <c r="V54" s="79" t="s">
        <v>161</v>
      </c>
      <c r="W54" s="80">
        <v>1.1216991855259898E-2</v>
      </c>
      <c r="X54" s="85">
        <v>101.29049797019229</v>
      </c>
      <c r="Y54" s="79" t="s">
        <v>71</v>
      </c>
      <c r="Z54" s="80">
        <v>1.9431192780018702E-2</v>
      </c>
      <c r="AA54" s="78" t="s">
        <v>49</v>
      </c>
      <c r="AB54" s="80" t="s">
        <v>71</v>
      </c>
      <c r="AC54" s="80" t="s">
        <v>68</v>
      </c>
      <c r="AD54" s="80" t="s">
        <v>49</v>
      </c>
      <c r="AE54" s="80" t="s">
        <v>67</v>
      </c>
      <c r="AF54" s="80" t="s">
        <v>49</v>
      </c>
      <c r="AG54" s="80">
        <v>5.8237236256462675E-2</v>
      </c>
      <c r="AH54" s="78" t="s">
        <v>47</v>
      </c>
      <c r="AI54" s="80" t="s">
        <v>49</v>
      </c>
      <c r="AJ54" s="80" t="s">
        <v>47</v>
      </c>
      <c r="AK54" s="78" t="s">
        <v>49</v>
      </c>
      <c r="AL54" s="80" t="s">
        <v>49</v>
      </c>
      <c r="AM54" s="80" t="s">
        <v>49</v>
      </c>
      <c r="AN54" s="80" t="s">
        <v>69</v>
      </c>
      <c r="AO54" s="94" t="s">
        <v>68</v>
      </c>
      <c r="AP54" s="83">
        <v>43887</v>
      </c>
      <c r="AQ54" s="41"/>
      <c r="AT54" s="448">
        <f t="shared" ref="AT54:AT61" si="104">IF(ISTEXT(J54)=TRUE, RIGHT(J54,LEN(J54)-1)*1,J54)</f>
        <v>8.8264344902254877</v>
      </c>
      <c r="AU54" s="448">
        <f t="shared" si="103"/>
        <v>0.02</v>
      </c>
      <c r="AV54" s="448">
        <f t="shared" si="103"/>
        <v>0.69168641464971903</v>
      </c>
      <c r="AW54" s="448">
        <f t="shared" si="103"/>
        <v>1.2825351573758379</v>
      </c>
      <c r="AX54" s="448">
        <f t="shared" si="103"/>
        <v>0.11485746004538241</v>
      </c>
      <c r="AY54" s="449">
        <f t="shared" si="103"/>
        <v>0.05</v>
      </c>
      <c r="AZ54" s="449">
        <f t="shared" si="103"/>
        <v>0.1</v>
      </c>
      <c r="BA54" s="448">
        <f t="shared" si="103"/>
        <v>0.73913323410556786</v>
      </c>
      <c r="BB54" s="448">
        <f t="shared" si="103"/>
        <v>0.11566160240929187</v>
      </c>
      <c r="BC54" s="449">
        <f t="shared" si="103"/>
        <v>0.1</v>
      </c>
      <c r="BD54" s="449">
        <f t="shared" si="103"/>
        <v>0.08</v>
      </c>
      <c r="BE54" s="449">
        <f t="shared" si="103"/>
        <v>0.02</v>
      </c>
      <c r="BF54" s="449">
        <f t="shared" si="103"/>
        <v>0.01</v>
      </c>
      <c r="BG54" s="448">
        <f t="shared" si="103"/>
        <v>1.1216991855259898E-2</v>
      </c>
      <c r="BH54" s="448">
        <f t="shared" si="103"/>
        <v>101.29049797019229</v>
      </c>
      <c r="BI54" s="449">
        <f t="shared" si="103"/>
        <v>0.05</v>
      </c>
      <c r="BJ54" s="448">
        <f t="shared" si="103"/>
        <v>1.9431192780018702E-2</v>
      </c>
      <c r="BK54" s="449">
        <f t="shared" si="103"/>
        <v>0.01</v>
      </c>
      <c r="BL54" s="449">
        <f t="shared" si="103"/>
        <v>0.05</v>
      </c>
      <c r="BM54" s="449">
        <f t="shared" si="103"/>
        <v>0.04</v>
      </c>
      <c r="BN54" s="449">
        <f t="shared" si="103"/>
        <v>0.01</v>
      </c>
      <c r="BO54" s="449">
        <f t="shared" si="103"/>
        <v>0.06</v>
      </c>
      <c r="BP54" s="449">
        <f t="shared" si="103"/>
        <v>0.01</v>
      </c>
      <c r="BQ54" s="448">
        <f t="shared" si="103"/>
        <v>5.8237236256462675E-2</v>
      </c>
      <c r="BR54" s="449">
        <f t="shared" si="103"/>
        <v>0.03</v>
      </c>
      <c r="BS54" s="449">
        <f t="shared" si="103"/>
        <v>0.01</v>
      </c>
      <c r="BT54" s="449">
        <f t="shared" si="103"/>
        <v>0.03</v>
      </c>
      <c r="BU54" s="449">
        <f t="shared" si="103"/>
        <v>0.01</v>
      </c>
      <c r="BV54" s="449">
        <f t="shared" si="103"/>
        <v>0.01</v>
      </c>
      <c r="BW54" s="449">
        <f t="shared" si="103"/>
        <v>0.01</v>
      </c>
      <c r="BX54" s="449">
        <f t="shared" si="103"/>
        <v>0.02</v>
      </c>
      <c r="BY54" s="449">
        <f t="shared" si="103"/>
        <v>0.04</v>
      </c>
    </row>
    <row r="55" spans="2:77" s="1" customFormat="1" ht="15" customHeight="1">
      <c r="B55" s="40" t="s">
        <v>88</v>
      </c>
      <c r="C55" s="9" t="s">
        <v>93</v>
      </c>
      <c r="D55" s="9"/>
      <c r="E55" s="9"/>
      <c r="F55" s="9"/>
      <c r="G55" s="9"/>
      <c r="H55" s="9"/>
      <c r="I55" s="43"/>
      <c r="J55" s="88">
        <v>2.378619</v>
      </c>
      <c r="K55" s="85">
        <v>19.191310000000001</v>
      </c>
      <c r="L55" s="80">
        <v>0.1043043</v>
      </c>
      <c r="M55" s="80" t="s">
        <v>75</v>
      </c>
      <c r="N55" s="79">
        <v>0.59505209999999997</v>
      </c>
      <c r="O55" s="85">
        <v>62.386539999999997</v>
      </c>
      <c r="P55" s="79">
        <v>2.9961669999999998</v>
      </c>
      <c r="Q55" s="85">
        <v>158.7766</v>
      </c>
      <c r="R55" s="79" t="s">
        <v>6</v>
      </c>
      <c r="S55" s="85">
        <v>45.698340000000002</v>
      </c>
      <c r="T55" s="79">
        <v>0.75008980000000003</v>
      </c>
      <c r="U55" s="80" t="s">
        <v>47</v>
      </c>
      <c r="V55" s="79">
        <v>8.5486869999999993</v>
      </c>
      <c r="W55" s="80">
        <v>1.88958</v>
      </c>
      <c r="X55" s="85">
        <v>46.158110000000001</v>
      </c>
      <c r="Y55" s="79">
        <v>0.7240991</v>
      </c>
      <c r="Z55" s="80">
        <v>0.1715074</v>
      </c>
      <c r="AA55" s="78" t="s">
        <v>49</v>
      </c>
      <c r="AB55" s="80" t="s">
        <v>68</v>
      </c>
      <c r="AC55" s="80">
        <v>6.3636150000000002E-2</v>
      </c>
      <c r="AD55" s="80" t="s">
        <v>49</v>
      </c>
      <c r="AE55" s="80">
        <v>7.9798620000000001E-2</v>
      </c>
      <c r="AF55" s="80" t="s">
        <v>68</v>
      </c>
      <c r="AG55" s="80" t="s">
        <v>73</v>
      </c>
      <c r="AH55" s="78" t="s">
        <v>71</v>
      </c>
      <c r="AI55" s="80" t="s">
        <v>49</v>
      </c>
      <c r="AJ55" s="80">
        <v>1.7783739999999999E-2</v>
      </c>
      <c r="AK55" s="78" t="s">
        <v>72</v>
      </c>
      <c r="AL55" s="80" t="s">
        <v>49</v>
      </c>
      <c r="AM55" s="80" t="s">
        <v>49</v>
      </c>
      <c r="AN55" s="80" t="s">
        <v>69</v>
      </c>
      <c r="AO55" s="94" t="s">
        <v>69</v>
      </c>
      <c r="AP55" s="83">
        <v>43497</v>
      </c>
      <c r="AQ55" s="41"/>
      <c r="AT55" s="448">
        <f t="shared" si="104"/>
        <v>2.378619</v>
      </c>
      <c r="AU55" s="448">
        <f t="shared" si="103"/>
        <v>19.191310000000001</v>
      </c>
      <c r="AV55" s="448">
        <f t="shared" si="103"/>
        <v>0.1043043</v>
      </c>
      <c r="AW55" s="449">
        <f t="shared" si="103"/>
        <v>0.12</v>
      </c>
      <c r="AX55" s="448">
        <f t="shared" si="103"/>
        <v>0.59505209999999997</v>
      </c>
      <c r="AY55" s="448">
        <f t="shared" si="103"/>
        <v>62.386539999999997</v>
      </c>
      <c r="AZ55" s="448">
        <f t="shared" si="103"/>
        <v>2.9961669999999998</v>
      </c>
      <c r="BA55" s="448">
        <f t="shared" si="103"/>
        <v>158.7766</v>
      </c>
      <c r="BB55" s="449">
        <f t="shared" si="103"/>
        <v>0.1</v>
      </c>
      <c r="BC55" s="448">
        <f t="shared" si="103"/>
        <v>45.698340000000002</v>
      </c>
      <c r="BD55" s="448">
        <f t="shared" si="103"/>
        <v>0.75008980000000003</v>
      </c>
      <c r="BE55" s="449">
        <f t="shared" si="103"/>
        <v>0.03</v>
      </c>
      <c r="BF55" s="448">
        <f t="shared" si="103"/>
        <v>8.5486869999999993</v>
      </c>
      <c r="BG55" s="448">
        <f t="shared" si="103"/>
        <v>1.88958</v>
      </c>
      <c r="BH55" s="448">
        <f t="shared" si="103"/>
        <v>46.158110000000001</v>
      </c>
      <c r="BI55" s="448">
        <f t="shared" si="103"/>
        <v>0.7240991</v>
      </c>
      <c r="BJ55" s="448">
        <f t="shared" si="103"/>
        <v>0.1715074</v>
      </c>
      <c r="BK55" s="449">
        <f t="shared" si="103"/>
        <v>0.01</v>
      </c>
      <c r="BL55" s="449">
        <f t="shared" si="103"/>
        <v>0.04</v>
      </c>
      <c r="BM55" s="448">
        <f t="shared" si="103"/>
        <v>6.3636150000000002E-2</v>
      </c>
      <c r="BN55" s="449">
        <f t="shared" si="103"/>
        <v>0.01</v>
      </c>
      <c r="BO55" s="448">
        <f t="shared" si="103"/>
        <v>7.9798620000000001E-2</v>
      </c>
      <c r="BP55" s="449">
        <f t="shared" si="103"/>
        <v>0.04</v>
      </c>
      <c r="BQ55" s="449">
        <f t="shared" si="103"/>
        <v>7.0000000000000007E-2</v>
      </c>
      <c r="BR55" s="449">
        <f t="shared" si="103"/>
        <v>0.05</v>
      </c>
      <c r="BS55" s="449">
        <f t="shared" si="103"/>
        <v>0.01</v>
      </c>
      <c r="BT55" s="448">
        <f t="shared" si="103"/>
        <v>1.7783739999999999E-2</v>
      </c>
      <c r="BU55" s="449">
        <f t="shared" si="103"/>
        <v>0.08</v>
      </c>
      <c r="BV55" s="449">
        <f t="shared" si="103"/>
        <v>0.01</v>
      </c>
      <c r="BW55" s="449">
        <f t="shared" si="103"/>
        <v>0.01</v>
      </c>
      <c r="BX55" s="449">
        <f t="shared" si="103"/>
        <v>0.02</v>
      </c>
      <c r="BY55" s="449">
        <f t="shared" si="103"/>
        <v>0.02</v>
      </c>
    </row>
    <row r="56" spans="2:77" s="1" customFormat="1" ht="15" customHeight="1">
      <c r="B56" s="40" t="s">
        <v>94</v>
      </c>
      <c r="C56" s="9"/>
      <c r="D56" s="9"/>
      <c r="E56" s="9"/>
      <c r="F56" s="9"/>
      <c r="G56" s="9"/>
      <c r="H56" s="9"/>
      <c r="I56" s="43"/>
      <c r="J56" s="84">
        <v>19.563590000000001</v>
      </c>
      <c r="K56" s="79" t="s">
        <v>66</v>
      </c>
      <c r="L56" s="80">
        <v>2.2789259999999998</v>
      </c>
      <c r="M56" s="80">
        <v>5.3800049999999997</v>
      </c>
      <c r="N56" s="79">
        <v>0.25782860000000002</v>
      </c>
      <c r="O56" s="79">
        <v>0.79458390000000001</v>
      </c>
      <c r="P56" s="79">
        <v>0.30679489999999998</v>
      </c>
      <c r="Q56" s="79">
        <v>0.23145089999999999</v>
      </c>
      <c r="R56" s="79">
        <v>0.4343707</v>
      </c>
      <c r="S56" s="85">
        <v>74.29392</v>
      </c>
      <c r="T56" s="79" t="s">
        <v>66</v>
      </c>
      <c r="U56" s="80">
        <v>6.7618440000000002E-2</v>
      </c>
      <c r="V56" s="79">
        <v>0.84022140000000001</v>
      </c>
      <c r="W56" s="80">
        <v>4.4342800000000002E-2</v>
      </c>
      <c r="X56" s="85">
        <v>13.64528</v>
      </c>
      <c r="Y56" s="79">
        <v>0.2427455</v>
      </c>
      <c r="Z56" s="80" t="s">
        <v>69</v>
      </c>
      <c r="AA56" s="78" t="s">
        <v>69</v>
      </c>
      <c r="AB56" s="80" t="s">
        <v>71</v>
      </c>
      <c r="AC56" s="80" t="s">
        <v>68</v>
      </c>
      <c r="AD56" s="80" t="s">
        <v>69</v>
      </c>
      <c r="AE56" s="80">
        <v>8.4833640000000002E-2</v>
      </c>
      <c r="AF56" s="80" t="s">
        <v>73</v>
      </c>
      <c r="AG56" s="80" t="s">
        <v>47</v>
      </c>
      <c r="AH56" s="78" t="s">
        <v>67</v>
      </c>
      <c r="AI56" s="80" t="s">
        <v>69</v>
      </c>
      <c r="AJ56" s="80" t="s">
        <v>49</v>
      </c>
      <c r="AK56" s="78" t="s">
        <v>47</v>
      </c>
      <c r="AL56" s="80" t="s">
        <v>49</v>
      </c>
      <c r="AM56" s="80" t="s">
        <v>42</v>
      </c>
      <c r="AN56" s="80" t="s">
        <v>68</v>
      </c>
      <c r="AO56" s="94" t="s">
        <v>69</v>
      </c>
      <c r="AP56" s="95">
        <v>43133</v>
      </c>
      <c r="AQ56" s="41"/>
      <c r="AT56" s="448">
        <f t="shared" si="104"/>
        <v>19.563590000000001</v>
      </c>
      <c r="AU56" s="448">
        <f t="shared" si="103"/>
        <v>0.1</v>
      </c>
      <c r="AV56" s="448">
        <f t="shared" si="103"/>
        <v>2.2789259999999998</v>
      </c>
      <c r="AW56" s="448">
        <f t="shared" si="103"/>
        <v>5.3800049999999997</v>
      </c>
      <c r="AX56" s="448">
        <f t="shared" si="103"/>
        <v>0.25782860000000002</v>
      </c>
      <c r="AY56" s="448">
        <f t="shared" si="103"/>
        <v>0.79458390000000001</v>
      </c>
      <c r="AZ56" s="448">
        <f t="shared" si="103"/>
        <v>0.30679489999999998</v>
      </c>
      <c r="BA56" s="448">
        <f t="shared" si="103"/>
        <v>0.23145089999999999</v>
      </c>
      <c r="BB56" s="448">
        <f t="shared" si="103"/>
        <v>0.4343707</v>
      </c>
      <c r="BC56" s="448">
        <f t="shared" si="103"/>
        <v>74.29392</v>
      </c>
      <c r="BD56" s="449">
        <f t="shared" si="103"/>
        <v>0.1</v>
      </c>
      <c r="BE56" s="448">
        <f t="shared" si="103"/>
        <v>6.7618440000000002E-2</v>
      </c>
      <c r="BF56" s="448">
        <f t="shared" si="103"/>
        <v>0.84022140000000001</v>
      </c>
      <c r="BG56" s="448">
        <f t="shared" si="103"/>
        <v>4.4342800000000002E-2</v>
      </c>
      <c r="BH56" s="448">
        <f t="shared" si="103"/>
        <v>13.64528</v>
      </c>
      <c r="BI56" s="448">
        <f t="shared" si="103"/>
        <v>0.2427455</v>
      </c>
      <c r="BJ56" s="449">
        <f t="shared" si="103"/>
        <v>0.02</v>
      </c>
      <c r="BK56" s="449">
        <f t="shared" si="103"/>
        <v>0.02</v>
      </c>
      <c r="BL56" s="449">
        <f t="shared" si="103"/>
        <v>0.05</v>
      </c>
      <c r="BM56" s="449">
        <f t="shared" si="103"/>
        <v>0.04</v>
      </c>
      <c r="BN56" s="449">
        <f t="shared" si="103"/>
        <v>0.02</v>
      </c>
      <c r="BO56" s="448">
        <f t="shared" si="103"/>
        <v>8.4833640000000002E-2</v>
      </c>
      <c r="BP56" s="449">
        <f t="shared" si="103"/>
        <v>7.0000000000000007E-2</v>
      </c>
      <c r="BQ56" s="449">
        <f t="shared" si="103"/>
        <v>0.03</v>
      </c>
      <c r="BR56" s="449">
        <f t="shared" si="103"/>
        <v>0.06</v>
      </c>
      <c r="BS56" s="449">
        <f t="shared" si="103"/>
        <v>0.02</v>
      </c>
      <c r="BT56" s="449">
        <f t="shared" si="103"/>
        <v>0.01</v>
      </c>
      <c r="BU56" s="449">
        <f t="shared" si="103"/>
        <v>0.03</v>
      </c>
      <c r="BV56" s="449">
        <f t="shared" si="103"/>
        <v>0.01</v>
      </c>
      <c r="BW56" s="449">
        <f t="shared" si="103"/>
        <v>0.01</v>
      </c>
      <c r="BX56" s="449">
        <f t="shared" si="103"/>
        <v>0.04</v>
      </c>
      <c r="BY56" s="449">
        <f t="shared" si="103"/>
        <v>0.02</v>
      </c>
    </row>
    <row r="57" spans="2:77" s="1" customFormat="1" ht="15" customHeight="1">
      <c r="B57" s="40" t="s">
        <v>94</v>
      </c>
      <c r="C57" s="9"/>
      <c r="D57" s="9"/>
      <c r="E57" s="9"/>
      <c r="F57" s="9"/>
      <c r="G57" s="9"/>
      <c r="H57" s="9"/>
      <c r="I57" s="43"/>
      <c r="J57" s="84">
        <v>27.631129999999999</v>
      </c>
      <c r="K57" s="79">
        <v>0.58941500000000002</v>
      </c>
      <c r="L57" s="80">
        <v>3.107418</v>
      </c>
      <c r="M57" s="80">
        <v>5.2007380000000003</v>
      </c>
      <c r="N57" s="79">
        <v>1.2469170000000001</v>
      </c>
      <c r="O57" s="85">
        <v>18.41056</v>
      </c>
      <c r="P57" s="79">
        <v>6.8407080000000002</v>
      </c>
      <c r="Q57" s="79">
        <v>0.53475550000000005</v>
      </c>
      <c r="R57" s="79">
        <v>0.48976409999999998</v>
      </c>
      <c r="S57" s="85">
        <v>25.647729999999999</v>
      </c>
      <c r="T57" s="79">
        <v>0.18732199999999999</v>
      </c>
      <c r="U57" s="80">
        <v>6.0909419999999999E-2</v>
      </c>
      <c r="V57" s="79">
        <v>0.88624049999999999</v>
      </c>
      <c r="W57" s="80">
        <v>4.7013579999999999E-2</v>
      </c>
      <c r="X57" s="85">
        <v>28.510380000000001</v>
      </c>
      <c r="Y57" s="79">
        <v>0.16915289999999999</v>
      </c>
      <c r="Z57" s="80" t="s">
        <v>49</v>
      </c>
      <c r="AA57" s="78" t="s">
        <v>49</v>
      </c>
      <c r="AB57" s="80">
        <v>1.1122409999999999E-2</v>
      </c>
      <c r="AC57" s="80" t="s">
        <v>49</v>
      </c>
      <c r="AD57" s="80" t="s">
        <v>49</v>
      </c>
      <c r="AE57" s="80" t="s">
        <v>69</v>
      </c>
      <c r="AF57" s="80" t="s">
        <v>69</v>
      </c>
      <c r="AG57" s="80" t="s">
        <v>49</v>
      </c>
      <c r="AH57" s="78" t="s">
        <v>71</v>
      </c>
      <c r="AI57" s="80" t="s">
        <v>69</v>
      </c>
      <c r="AJ57" s="80" t="s">
        <v>49</v>
      </c>
      <c r="AK57" s="78" t="s">
        <v>69</v>
      </c>
      <c r="AL57" s="80" t="s">
        <v>47</v>
      </c>
      <c r="AM57" s="78" t="s">
        <v>49</v>
      </c>
      <c r="AN57" s="80" t="s">
        <v>47</v>
      </c>
      <c r="AO57" s="94" t="s">
        <v>69</v>
      </c>
      <c r="AP57" s="159">
        <v>42646</v>
      </c>
      <c r="AQ57" s="41"/>
      <c r="AT57" s="448">
        <f t="shared" si="104"/>
        <v>27.631129999999999</v>
      </c>
      <c r="AU57" s="448">
        <f t="shared" si="103"/>
        <v>0.58941500000000002</v>
      </c>
      <c r="AV57" s="448">
        <f t="shared" si="103"/>
        <v>3.107418</v>
      </c>
      <c r="AW57" s="448">
        <f t="shared" si="103"/>
        <v>5.2007380000000003</v>
      </c>
      <c r="AX57" s="448">
        <f t="shared" si="103"/>
        <v>1.2469170000000001</v>
      </c>
      <c r="AY57" s="448">
        <f t="shared" si="103"/>
        <v>18.41056</v>
      </c>
      <c r="AZ57" s="448">
        <f t="shared" si="103"/>
        <v>6.8407080000000002</v>
      </c>
      <c r="BA57" s="448">
        <f t="shared" si="103"/>
        <v>0.53475550000000005</v>
      </c>
      <c r="BB57" s="448">
        <f t="shared" si="103"/>
        <v>0.48976409999999998</v>
      </c>
      <c r="BC57" s="448">
        <f t="shared" si="103"/>
        <v>25.647729999999999</v>
      </c>
      <c r="BD57" s="448">
        <f t="shared" si="103"/>
        <v>0.18732199999999999</v>
      </c>
      <c r="BE57" s="448">
        <f t="shared" si="103"/>
        <v>6.0909419999999999E-2</v>
      </c>
      <c r="BF57" s="448">
        <f t="shared" si="103"/>
        <v>0.88624049999999999</v>
      </c>
      <c r="BG57" s="448">
        <f t="shared" si="103"/>
        <v>4.7013579999999999E-2</v>
      </c>
      <c r="BH57" s="448">
        <f t="shared" si="103"/>
        <v>28.510380000000001</v>
      </c>
      <c r="BI57" s="448">
        <f t="shared" si="103"/>
        <v>0.16915289999999999</v>
      </c>
      <c r="BJ57" s="449">
        <f t="shared" si="103"/>
        <v>0.01</v>
      </c>
      <c r="BK57" s="449">
        <f t="shared" si="103"/>
        <v>0.01</v>
      </c>
      <c r="BL57" s="448">
        <f t="shared" si="103"/>
        <v>1.1122409999999999E-2</v>
      </c>
      <c r="BM57" s="449">
        <f t="shared" si="103"/>
        <v>0.01</v>
      </c>
      <c r="BN57" s="449">
        <f t="shared" si="103"/>
        <v>0.01</v>
      </c>
      <c r="BO57" s="449">
        <f t="shared" si="103"/>
        <v>0.02</v>
      </c>
      <c r="BP57" s="449">
        <f t="shared" si="103"/>
        <v>0.02</v>
      </c>
      <c r="BQ57" s="449">
        <f t="shared" si="103"/>
        <v>0.01</v>
      </c>
      <c r="BR57" s="449">
        <f t="shared" si="103"/>
        <v>0.05</v>
      </c>
      <c r="BS57" s="449">
        <f t="shared" si="103"/>
        <v>0.02</v>
      </c>
      <c r="BT57" s="449">
        <f t="shared" si="103"/>
        <v>0.01</v>
      </c>
      <c r="BU57" s="449">
        <f t="shared" si="103"/>
        <v>0.02</v>
      </c>
      <c r="BV57" s="449">
        <f t="shared" si="103"/>
        <v>0.03</v>
      </c>
      <c r="BW57" s="449">
        <f t="shared" si="103"/>
        <v>0.01</v>
      </c>
      <c r="BX57" s="449">
        <f t="shared" si="103"/>
        <v>0.03</v>
      </c>
      <c r="BY57" s="449">
        <f t="shared" si="103"/>
        <v>0.02</v>
      </c>
    </row>
    <row r="58" spans="2:77" s="1" customFormat="1" ht="15" customHeight="1">
      <c r="B58" s="40" t="s">
        <v>94</v>
      </c>
      <c r="C58" s="9"/>
      <c r="D58" s="9"/>
      <c r="E58" s="9"/>
      <c r="F58" s="9"/>
      <c r="G58" s="9"/>
      <c r="H58" s="9"/>
      <c r="I58" s="43"/>
      <c r="J58" s="84">
        <v>262.60870075686961</v>
      </c>
      <c r="K58" s="79">
        <v>1.2231800811769717</v>
      </c>
      <c r="L58" s="79">
        <v>45.011169840146145</v>
      </c>
      <c r="M58" s="79">
        <v>59.472416925366531</v>
      </c>
      <c r="N58" s="79">
        <v>0.52008102108882659</v>
      </c>
      <c r="O58" s="85">
        <v>13.428129728580373</v>
      </c>
      <c r="P58" s="79">
        <v>4.5298404935174794</v>
      </c>
      <c r="Q58" s="79">
        <v>0.46418647665869117</v>
      </c>
      <c r="R58" s="79">
        <v>3.7423097578015265</v>
      </c>
      <c r="S58" s="79">
        <v>1.4992217737540701</v>
      </c>
      <c r="T58" s="79">
        <v>0.14032365700516175</v>
      </c>
      <c r="U58" s="80">
        <v>3.0514770494505088</v>
      </c>
      <c r="V58" s="79">
        <v>1.0353240170978348</v>
      </c>
      <c r="W58" s="80">
        <v>0.91070512064515574</v>
      </c>
      <c r="X58" s="85">
        <v>74.649564557339914</v>
      </c>
      <c r="Y58" s="89" t="s">
        <v>66</v>
      </c>
      <c r="Z58" s="80">
        <v>0.14011853860072365</v>
      </c>
      <c r="AA58" s="78" t="s">
        <v>49</v>
      </c>
      <c r="AB58" s="80">
        <v>6.5183879484803267E-2</v>
      </c>
      <c r="AC58" s="80" t="s">
        <v>49</v>
      </c>
      <c r="AD58" s="80" t="s">
        <v>69</v>
      </c>
      <c r="AE58" s="80" t="s">
        <v>49</v>
      </c>
      <c r="AF58" s="80" t="s">
        <v>68</v>
      </c>
      <c r="AG58" s="80" t="s">
        <v>68</v>
      </c>
      <c r="AH58" s="78" t="s">
        <v>66</v>
      </c>
      <c r="AI58" s="80">
        <v>0.16052982520956205</v>
      </c>
      <c r="AJ58" s="80" t="s">
        <v>49</v>
      </c>
      <c r="AK58" s="78" t="s">
        <v>49</v>
      </c>
      <c r="AL58" s="80" t="s">
        <v>49</v>
      </c>
      <c r="AM58" s="78" t="s">
        <v>49</v>
      </c>
      <c r="AN58" s="80" t="s">
        <v>71</v>
      </c>
      <c r="AO58" s="94" t="s">
        <v>47</v>
      </c>
      <c r="AP58" s="159">
        <v>42252</v>
      </c>
      <c r="AQ58" s="41"/>
      <c r="AT58" s="448">
        <f t="shared" si="104"/>
        <v>262.60870075686961</v>
      </c>
      <c r="AU58" s="448">
        <f t="shared" si="103"/>
        <v>1.2231800811769717</v>
      </c>
      <c r="AV58" s="448">
        <f t="shared" si="103"/>
        <v>45.011169840146145</v>
      </c>
      <c r="AW58" s="448">
        <f t="shared" si="103"/>
        <v>59.472416925366531</v>
      </c>
      <c r="AX58" s="448">
        <f t="shared" si="103"/>
        <v>0.52008102108882659</v>
      </c>
      <c r="AY58" s="448">
        <f t="shared" si="103"/>
        <v>13.428129728580373</v>
      </c>
      <c r="AZ58" s="448">
        <f t="shared" si="103"/>
        <v>4.5298404935174794</v>
      </c>
      <c r="BA58" s="448">
        <f t="shared" si="103"/>
        <v>0.46418647665869117</v>
      </c>
      <c r="BB58" s="448">
        <f t="shared" si="103"/>
        <v>3.7423097578015265</v>
      </c>
      <c r="BC58" s="448">
        <f t="shared" si="103"/>
        <v>1.4992217737540701</v>
      </c>
      <c r="BD58" s="448">
        <f t="shared" si="103"/>
        <v>0.14032365700516175</v>
      </c>
      <c r="BE58" s="448">
        <f t="shared" si="103"/>
        <v>3.0514770494505088</v>
      </c>
      <c r="BF58" s="448">
        <f t="shared" si="103"/>
        <v>1.0353240170978348</v>
      </c>
      <c r="BG58" s="448">
        <f t="shared" si="103"/>
        <v>0.91070512064515574</v>
      </c>
      <c r="BH58" s="448">
        <f t="shared" si="103"/>
        <v>74.649564557339914</v>
      </c>
      <c r="BI58" s="449">
        <f t="shared" si="103"/>
        <v>0.1</v>
      </c>
      <c r="BJ58" s="448">
        <f t="shared" si="103"/>
        <v>0.14011853860072365</v>
      </c>
      <c r="BK58" s="449">
        <f t="shared" si="103"/>
        <v>0.01</v>
      </c>
      <c r="BL58" s="448">
        <f t="shared" si="103"/>
        <v>6.5183879484803267E-2</v>
      </c>
      <c r="BM58" s="449">
        <f t="shared" si="103"/>
        <v>0.01</v>
      </c>
      <c r="BN58" s="449">
        <f t="shared" si="103"/>
        <v>0.02</v>
      </c>
      <c r="BO58" s="449">
        <f t="shared" si="103"/>
        <v>0.01</v>
      </c>
      <c r="BP58" s="449">
        <f t="shared" si="103"/>
        <v>0.04</v>
      </c>
      <c r="BQ58" s="449">
        <f t="shared" si="103"/>
        <v>0.04</v>
      </c>
      <c r="BR58" s="449">
        <f t="shared" si="103"/>
        <v>0.1</v>
      </c>
      <c r="BS58" s="448">
        <f t="shared" si="103"/>
        <v>0.16052982520956205</v>
      </c>
      <c r="BT58" s="449">
        <f t="shared" si="103"/>
        <v>0.01</v>
      </c>
      <c r="BU58" s="449">
        <f t="shared" si="103"/>
        <v>0.01</v>
      </c>
      <c r="BV58" s="449">
        <f t="shared" si="103"/>
        <v>0.01</v>
      </c>
      <c r="BW58" s="449">
        <f t="shared" si="103"/>
        <v>0.01</v>
      </c>
      <c r="BX58" s="449">
        <f t="shared" si="103"/>
        <v>0.05</v>
      </c>
      <c r="BY58" s="449">
        <f t="shared" si="103"/>
        <v>0.03</v>
      </c>
    </row>
    <row r="59" spans="2:77" s="1" customFormat="1" ht="15" customHeight="1">
      <c r="B59" s="40" t="s">
        <v>94</v>
      </c>
      <c r="C59" s="9"/>
      <c r="D59" s="9"/>
      <c r="E59" s="9"/>
      <c r="F59" s="9"/>
      <c r="G59" s="9"/>
      <c r="H59" s="9"/>
      <c r="I59" s="43"/>
      <c r="J59" s="84">
        <v>10.877789999999999</v>
      </c>
      <c r="K59" s="79">
        <v>0.29429549999999999</v>
      </c>
      <c r="L59" s="80">
        <v>0.33814640000000001</v>
      </c>
      <c r="M59" s="80">
        <v>0.24752869999999999</v>
      </c>
      <c r="N59" s="79">
        <v>0.17646039999999999</v>
      </c>
      <c r="O59" s="79">
        <v>0.46563670000000001</v>
      </c>
      <c r="P59" s="79">
        <v>0.51456420000000003</v>
      </c>
      <c r="Q59" s="79" t="s">
        <v>82</v>
      </c>
      <c r="R59" s="79">
        <v>0.1195725</v>
      </c>
      <c r="S59" s="79">
        <v>0.25427179999999999</v>
      </c>
      <c r="T59" s="79" t="s">
        <v>66</v>
      </c>
      <c r="U59" s="80" t="s">
        <v>47</v>
      </c>
      <c r="V59" s="79" t="s">
        <v>81</v>
      </c>
      <c r="W59" s="80" t="s">
        <v>69</v>
      </c>
      <c r="X59" s="85" t="s">
        <v>83</v>
      </c>
      <c r="Y59" s="79" t="s">
        <v>66</v>
      </c>
      <c r="Z59" s="80" t="s">
        <v>47</v>
      </c>
      <c r="AA59" s="80" t="s">
        <v>49</v>
      </c>
      <c r="AB59" s="80" t="s">
        <v>49</v>
      </c>
      <c r="AC59" s="80" t="s">
        <v>49</v>
      </c>
      <c r="AD59" s="80" t="s">
        <v>69</v>
      </c>
      <c r="AE59" s="80" t="s">
        <v>49</v>
      </c>
      <c r="AF59" s="80" t="s">
        <v>68</v>
      </c>
      <c r="AG59" s="80" t="s">
        <v>69</v>
      </c>
      <c r="AH59" s="80" t="s">
        <v>84</v>
      </c>
      <c r="AI59" s="80" t="s">
        <v>49</v>
      </c>
      <c r="AJ59" s="80" t="s">
        <v>49</v>
      </c>
      <c r="AK59" s="80" t="s">
        <v>49</v>
      </c>
      <c r="AL59" s="80" t="s">
        <v>49</v>
      </c>
      <c r="AM59" s="80" t="s">
        <v>49</v>
      </c>
      <c r="AN59" s="80" t="s">
        <v>71</v>
      </c>
      <c r="AO59" s="86" t="s">
        <v>68</v>
      </c>
      <c r="AP59" s="100">
        <v>41936</v>
      </c>
      <c r="AQ59" s="41"/>
      <c r="AT59" s="448">
        <f t="shared" si="104"/>
        <v>10.877789999999999</v>
      </c>
      <c r="AU59" s="448">
        <f t="shared" si="103"/>
        <v>0.29429549999999999</v>
      </c>
      <c r="AV59" s="448">
        <f t="shared" si="103"/>
        <v>0.33814640000000001</v>
      </c>
      <c r="AW59" s="448">
        <f t="shared" si="103"/>
        <v>0.24752869999999999</v>
      </c>
      <c r="AX59" s="448">
        <f t="shared" si="103"/>
        <v>0.17646039999999999</v>
      </c>
      <c r="AY59" s="448">
        <f t="shared" si="103"/>
        <v>0.46563670000000001</v>
      </c>
      <c r="AZ59" s="448">
        <f t="shared" si="103"/>
        <v>0.51456420000000003</v>
      </c>
      <c r="BA59" s="448">
        <f t="shared" si="103"/>
        <v>0.2</v>
      </c>
      <c r="BB59" s="448">
        <f t="shared" si="103"/>
        <v>0.1195725</v>
      </c>
      <c r="BC59" s="448">
        <f t="shared" si="103"/>
        <v>0.25427179999999999</v>
      </c>
      <c r="BD59" s="449">
        <f t="shared" si="103"/>
        <v>0.1</v>
      </c>
      <c r="BE59" s="449">
        <f t="shared" si="103"/>
        <v>0.03</v>
      </c>
      <c r="BF59" s="449">
        <f t="shared" si="103"/>
        <v>0.1</v>
      </c>
      <c r="BG59" s="449">
        <f t="shared" si="103"/>
        <v>0.02</v>
      </c>
      <c r="BH59" s="449">
        <f t="shared" si="103"/>
        <v>20</v>
      </c>
      <c r="BI59" s="449">
        <f t="shared" si="103"/>
        <v>0.1</v>
      </c>
      <c r="BJ59" s="449">
        <f t="shared" si="103"/>
        <v>0.03</v>
      </c>
      <c r="BK59" s="449">
        <f t="shared" si="103"/>
        <v>0.01</v>
      </c>
      <c r="BL59" s="449">
        <f t="shared" si="103"/>
        <v>0.01</v>
      </c>
      <c r="BM59" s="449">
        <f t="shared" si="103"/>
        <v>0.01</v>
      </c>
      <c r="BN59" s="449">
        <f t="shared" si="103"/>
        <v>0.02</v>
      </c>
      <c r="BO59" s="449">
        <f t="shared" si="103"/>
        <v>0.01</v>
      </c>
      <c r="BP59" s="449">
        <f t="shared" si="103"/>
        <v>0.04</v>
      </c>
      <c r="BQ59" s="449">
        <f t="shared" si="103"/>
        <v>0.02</v>
      </c>
      <c r="BR59" s="449">
        <f t="shared" si="103"/>
        <v>0.1</v>
      </c>
      <c r="BS59" s="449">
        <f t="shared" si="103"/>
        <v>0.01</v>
      </c>
      <c r="BT59" s="449">
        <f t="shared" si="103"/>
        <v>0.01</v>
      </c>
      <c r="BU59" s="449">
        <f t="shared" si="103"/>
        <v>0.01</v>
      </c>
      <c r="BV59" s="449">
        <f t="shared" si="103"/>
        <v>0.01</v>
      </c>
      <c r="BW59" s="449">
        <f t="shared" si="103"/>
        <v>0.01</v>
      </c>
      <c r="BX59" s="449">
        <f t="shared" si="103"/>
        <v>0.05</v>
      </c>
      <c r="BY59" s="449">
        <f t="shared" si="103"/>
        <v>0.04</v>
      </c>
    </row>
    <row r="60" spans="2:77" s="1" customFormat="1" ht="15" customHeight="1">
      <c r="B60" s="40" t="s">
        <v>94</v>
      </c>
      <c r="C60" s="9"/>
      <c r="D60" s="9"/>
      <c r="E60" s="9"/>
      <c r="F60" s="9"/>
      <c r="G60" s="9"/>
      <c r="H60" s="9"/>
      <c r="I60" s="43"/>
      <c r="J60" s="85">
        <v>12.130420000000001</v>
      </c>
      <c r="K60" s="79">
        <v>0.75774339999999996</v>
      </c>
      <c r="L60" s="80">
        <v>0.15456429999999999</v>
      </c>
      <c r="M60" s="80" t="s">
        <v>67</v>
      </c>
      <c r="N60" s="79">
        <v>1.8121290000000001</v>
      </c>
      <c r="O60" s="85">
        <v>18.925239999999999</v>
      </c>
      <c r="P60" s="79">
        <v>7.731325</v>
      </c>
      <c r="Q60" s="85">
        <v>52.870399999999997</v>
      </c>
      <c r="R60" s="79">
        <v>0.31804870000000002</v>
      </c>
      <c r="S60" s="85">
        <v>46.456090000000003</v>
      </c>
      <c r="T60" s="79">
        <v>4.4470280000000004</v>
      </c>
      <c r="U60" s="80" t="s">
        <v>68</v>
      </c>
      <c r="V60" s="79">
        <v>8.3567199999999993</v>
      </c>
      <c r="W60" s="80">
        <v>0.43000119999999997</v>
      </c>
      <c r="X60" s="85">
        <v>106.8886</v>
      </c>
      <c r="Y60" s="79" t="s">
        <v>66</v>
      </c>
      <c r="Z60" s="80">
        <v>2.7927359999999998E-2</v>
      </c>
      <c r="AA60" s="80" t="s">
        <v>69</v>
      </c>
      <c r="AB60" s="80" t="s">
        <v>47</v>
      </c>
      <c r="AC60" s="80" t="s">
        <v>69</v>
      </c>
      <c r="AD60" s="80" t="s">
        <v>69</v>
      </c>
      <c r="AE60" s="80" t="s">
        <v>71</v>
      </c>
      <c r="AF60" s="80" t="s">
        <v>76</v>
      </c>
      <c r="AG60" s="80" t="s">
        <v>81</v>
      </c>
      <c r="AH60" s="80" t="s">
        <v>81</v>
      </c>
      <c r="AI60" s="80" t="s">
        <v>49</v>
      </c>
      <c r="AJ60" s="80" t="s">
        <v>69</v>
      </c>
      <c r="AK60" s="80" t="s">
        <v>69</v>
      </c>
      <c r="AL60" s="80" t="s">
        <v>87</v>
      </c>
      <c r="AM60" s="80" t="s">
        <v>49</v>
      </c>
      <c r="AN60" s="80" t="s">
        <v>72</v>
      </c>
      <c r="AO60" s="80" t="s">
        <v>49</v>
      </c>
      <c r="AP60" s="100">
        <v>41523</v>
      </c>
      <c r="AQ60" s="41"/>
      <c r="AT60" s="448">
        <f t="shared" si="104"/>
        <v>12.130420000000001</v>
      </c>
      <c r="AU60" s="448">
        <f t="shared" si="103"/>
        <v>0.75774339999999996</v>
      </c>
      <c r="AV60" s="448">
        <f t="shared" si="103"/>
        <v>0.15456429999999999</v>
      </c>
      <c r="AW60" s="449">
        <f t="shared" si="103"/>
        <v>0.06</v>
      </c>
      <c r="AX60" s="448">
        <f t="shared" si="103"/>
        <v>1.8121290000000001</v>
      </c>
      <c r="AY60" s="448">
        <f t="shared" si="103"/>
        <v>18.925239999999999</v>
      </c>
      <c r="AZ60" s="448">
        <f t="shared" si="103"/>
        <v>7.731325</v>
      </c>
      <c r="BA60" s="448">
        <f t="shared" si="103"/>
        <v>52.870399999999997</v>
      </c>
      <c r="BB60" s="448">
        <f t="shared" si="103"/>
        <v>0.31804870000000002</v>
      </c>
      <c r="BC60" s="448">
        <f t="shared" si="103"/>
        <v>46.456090000000003</v>
      </c>
      <c r="BD60" s="448">
        <f t="shared" si="103"/>
        <v>4.4470280000000004</v>
      </c>
      <c r="BE60" s="449">
        <f t="shared" si="103"/>
        <v>0.04</v>
      </c>
      <c r="BF60" s="448">
        <f t="shared" si="103"/>
        <v>8.3567199999999993</v>
      </c>
      <c r="BG60" s="448">
        <f t="shared" si="103"/>
        <v>0.43000119999999997</v>
      </c>
      <c r="BH60" s="448">
        <f t="shared" si="103"/>
        <v>106.8886</v>
      </c>
      <c r="BI60" s="449">
        <f t="shared" si="103"/>
        <v>0.1</v>
      </c>
      <c r="BJ60" s="448">
        <f t="shared" si="103"/>
        <v>2.7927359999999998E-2</v>
      </c>
      <c r="BK60" s="449">
        <f t="shared" si="103"/>
        <v>0.02</v>
      </c>
      <c r="BL60" s="449">
        <f t="shared" si="103"/>
        <v>0.03</v>
      </c>
      <c r="BM60" s="449">
        <f t="shared" si="103"/>
        <v>0.02</v>
      </c>
      <c r="BN60" s="449">
        <f t="shared" si="103"/>
        <v>0.02</v>
      </c>
      <c r="BO60" s="449">
        <f t="shared" si="103"/>
        <v>0.05</v>
      </c>
      <c r="BP60" s="449">
        <f t="shared" si="103"/>
        <v>0.09</v>
      </c>
      <c r="BQ60" s="449">
        <f t="shared" si="103"/>
        <v>0.1</v>
      </c>
      <c r="BR60" s="449">
        <f t="shared" si="103"/>
        <v>0.1</v>
      </c>
      <c r="BS60" s="449">
        <f t="shared" si="103"/>
        <v>0.01</v>
      </c>
      <c r="BT60" s="449">
        <f t="shared" si="103"/>
        <v>0.02</v>
      </c>
      <c r="BU60" s="449">
        <f t="shared" si="103"/>
        <v>0.02</v>
      </c>
      <c r="BV60" s="449">
        <f t="shared" si="103"/>
        <v>0.01</v>
      </c>
      <c r="BW60" s="449">
        <f t="shared" si="103"/>
        <v>0.01</v>
      </c>
      <c r="BX60" s="449">
        <f t="shared" si="103"/>
        <v>0.08</v>
      </c>
      <c r="BY60" s="449">
        <f t="shared" si="103"/>
        <v>0.01</v>
      </c>
    </row>
    <row r="61" spans="2:77" s="1" customFormat="1" ht="15" customHeight="1">
      <c r="B61" s="40" t="s">
        <v>94</v>
      </c>
      <c r="C61" s="9"/>
      <c r="D61" s="9"/>
      <c r="E61" s="9"/>
      <c r="F61" s="9"/>
      <c r="G61" s="9"/>
      <c r="H61" s="9"/>
      <c r="I61" s="43"/>
      <c r="J61" s="45">
        <v>1190.123</v>
      </c>
      <c r="K61" s="79">
        <v>4.945011</v>
      </c>
      <c r="L61" s="85">
        <v>125.1906</v>
      </c>
      <c r="M61" s="85">
        <v>222.12039999999999</v>
      </c>
      <c r="N61" s="89">
        <v>4.6244719999999999</v>
      </c>
      <c r="O61" s="85">
        <v>484.40609999999998</v>
      </c>
      <c r="P61" s="79">
        <v>6.5799719999999997</v>
      </c>
      <c r="Q61" s="79">
        <v>1.0808770000000001</v>
      </c>
      <c r="R61" s="85">
        <v>25.730419999999999</v>
      </c>
      <c r="S61" s="89">
        <v>1.822511</v>
      </c>
      <c r="T61" s="89" t="s">
        <v>4</v>
      </c>
      <c r="U61" s="78">
        <v>3.392436</v>
      </c>
      <c r="V61" s="79">
        <v>0.63682559999999999</v>
      </c>
      <c r="W61" s="80">
        <v>2.035069</v>
      </c>
      <c r="X61" s="85">
        <v>864.86599999999999</v>
      </c>
      <c r="Y61" s="79">
        <v>0.1076261</v>
      </c>
      <c r="Z61" s="80">
        <v>0.14426359999999999</v>
      </c>
      <c r="AA61" s="80">
        <v>1.5493450000000001E-2</v>
      </c>
      <c r="AB61" s="80">
        <v>0.2756053</v>
      </c>
      <c r="AC61" s="80" t="s">
        <v>69</v>
      </c>
      <c r="AD61" s="80" t="s">
        <v>69</v>
      </c>
      <c r="AE61" s="80" t="s">
        <v>49</v>
      </c>
      <c r="AF61" s="80" t="s">
        <v>68</v>
      </c>
      <c r="AG61" s="80" t="s">
        <v>69</v>
      </c>
      <c r="AH61" s="80" t="s">
        <v>81</v>
      </c>
      <c r="AI61" s="80" t="s">
        <v>69</v>
      </c>
      <c r="AJ61" s="80" t="s">
        <v>47</v>
      </c>
      <c r="AK61" s="80" t="s">
        <v>69</v>
      </c>
      <c r="AL61" s="80" t="s">
        <v>69</v>
      </c>
      <c r="AM61" s="80" t="s">
        <v>49</v>
      </c>
      <c r="AN61" s="80" t="s">
        <v>72</v>
      </c>
      <c r="AO61" s="86" t="s">
        <v>71</v>
      </c>
      <c r="AP61" s="100">
        <v>41285</v>
      </c>
      <c r="AQ61" s="41"/>
      <c r="AT61" s="448">
        <f t="shared" si="104"/>
        <v>1190.123</v>
      </c>
      <c r="AU61" s="448">
        <f t="shared" si="103"/>
        <v>4.945011</v>
      </c>
      <c r="AV61" s="448">
        <f t="shared" si="103"/>
        <v>125.1906</v>
      </c>
      <c r="AW61" s="448">
        <f t="shared" si="103"/>
        <v>222.12039999999999</v>
      </c>
      <c r="AX61" s="448">
        <f t="shared" si="103"/>
        <v>4.6244719999999999</v>
      </c>
      <c r="AY61" s="448">
        <f t="shared" si="103"/>
        <v>484.40609999999998</v>
      </c>
      <c r="AZ61" s="448">
        <f t="shared" si="103"/>
        <v>6.5799719999999997</v>
      </c>
      <c r="BA61" s="448">
        <f t="shared" si="103"/>
        <v>1.0808770000000001</v>
      </c>
      <c r="BB61" s="448">
        <f t="shared" ref="BB61:BY61" si="105">IF(ISTEXT(R61)=TRUE, RIGHT(R61,LEN(R61)-1)*1,R61)</f>
        <v>25.730419999999999</v>
      </c>
      <c r="BC61" s="448">
        <f t="shared" si="105"/>
        <v>1.822511</v>
      </c>
      <c r="BD61" s="449">
        <f t="shared" si="105"/>
        <v>0.2</v>
      </c>
      <c r="BE61" s="448">
        <f t="shared" si="105"/>
        <v>3.392436</v>
      </c>
      <c r="BF61" s="448">
        <f t="shared" si="105"/>
        <v>0.63682559999999999</v>
      </c>
      <c r="BG61" s="448">
        <f t="shared" si="105"/>
        <v>2.035069</v>
      </c>
      <c r="BH61" s="448">
        <f t="shared" si="105"/>
        <v>864.86599999999999</v>
      </c>
      <c r="BI61" s="448">
        <f t="shared" si="105"/>
        <v>0.1076261</v>
      </c>
      <c r="BJ61" s="448">
        <f t="shared" si="105"/>
        <v>0.14426359999999999</v>
      </c>
      <c r="BK61" s="448">
        <f t="shared" si="105"/>
        <v>1.5493450000000001E-2</v>
      </c>
      <c r="BL61" s="448">
        <f t="shared" si="105"/>
        <v>0.2756053</v>
      </c>
      <c r="BM61" s="449">
        <f t="shared" si="105"/>
        <v>0.02</v>
      </c>
      <c r="BN61" s="449">
        <f t="shared" si="105"/>
        <v>0.02</v>
      </c>
      <c r="BO61" s="449">
        <f t="shared" si="105"/>
        <v>0.01</v>
      </c>
      <c r="BP61" s="449">
        <f t="shared" si="105"/>
        <v>0.04</v>
      </c>
      <c r="BQ61" s="449">
        <f t="shared" si="105"/>
        <v>0.02</v>
      </c>
      <c r="BR61" s="449">
        <f t="shared" si="105"/>
        <v>0.1</v>
      </c>
      <c r="BS61" s="449">
        <f t="shared" si="105"/>
        <v>0.02</v>
      </c>
      <c r="BT61" s="449">
        <f t="shared" si="105"/>
        <v>0.03</v>
      </c>
      <c r="BU61" s="449">
        <f t="shared" si="105"/>
        <v>0.02</v>
      </c>
      <c r="BV61" s="449">
        <f t="shared" si="105"/>
        <v>0.02</v>
      </c>
      <c r="BW61" s="449">
        <f t="shared" si="105"/>
        <v>0.01</v>
      </c>
      <c r="BX61" s="449">
        <f t="shared" si="105"/>
        <v>0.08</v>
      </c>
      <c r="BY61" s="449">
        <f t="shared" si="105"/>
        <v>0.05</v>
      </c>
    </row>
    <row r="62" spans="2:77" s="1" customFormat="1" ht="15" customHeight="1">
      <c r="B62" s="40"/>
      <c r="C62" s="9"/>
      <c r="D62" s="9"/>
      <c r="E62" s="9"/>
      <c r="F62" s="9"/>
      <c r="G62" s="9"/>
      <c r="H62" s="9"/>
      <c r="I62" s="43"/>
      <c r="J62" s="88"/>
      <c r="K62" s="79"/>
      <c r="L62" s="80"/>
      <c r="M62" s="80"/>
      <c r="N62" s="79"/>
      <c r="O62" s="79"/>
      <c r="P62" s="79"/>
      <c r="Q62" s="79"/>
      <c r="R62" s="79"/>
      <c r="S62" s="79"/>
      <c r="T62" s="79"/>
      <c r="U62" s="80"/>
      <c r="V62" s="79"/>
      <c r="W62" s="80"/>
      <c r="X62" s="85"/>
      <c r="Y62" s="79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6"/>
      <c r="AP62" s="100"/>
      <c r="AQ62" s="41"/>
      <c r="AS62" s="1" t="s">
        <v>158</v>
      </c>
      <c r="AT62" s="284">
        <f>AVERAGE(AT53:AT61)</f>
        <v>175.12663158301058</v>
      </c>
      <c r="AU62" s="284">
        <f t="shared" ref="AU62:BY62" si="106">AVERAGE(AU53:AU61)</f>
        <v>3.0334394423529969</v>
      </c>
      <c r="AV62" s="284">
        <f t="shared" si="106"/>
        <v>20.264090583866206</v>
      </c>
      <c r="AW62" s="284">
        <f t="shared" si="106"/>
        <v>33.875958198082486</v>
      </c>
      <c r="AX62" s="284">
        <f t="shared" si="106"/>
        <v>1.0497552867926898</v>
      </c>
      <c r="AY62" s="284">
        <f t="shared" si="106"/>
        <v>66.551865592064487</v>
      </c>
      <c r="AZ62" s="284">
        <f t="shared" si="106"/>
        <v>3.2999301770574974</v>
      </c>
      <c r="BA62" s="284">
        <f t="shared" si="106"/>
        <v>23.899711456751575</v>
      </c>
      <c r="BB62" s="284">
        <f t="shared" si="106"/>
        <v>3.5722385955789795</v>
      </c>
      <c r="BC62" s="284">
        <f t="shared" si="106"/>
        <v>21.763564952639339</v>
      </c>
      <c r="BD62" s="284">
        <f t="shared" si="106"/>
        <v>0.67608482855612917</v>
      </c>
      <c r="BE62" s="284">
        <f t="shared" si="106"/>
        <v>0.75471565660561213</v>
      </c>
      <c r="BF62" s="284">
        <f t="shared" si="106"/>
        <v>2.2726687241219818</v>
      </c>
      <c r="BG62" s="284">
        <f t="shared" si="106"/>
        <v>0.60088096583337958</v>
      </c>
      <c r="BH62" s="284">
        <f t="shared" si="106"/>
        <v>141.00093694750356</v>
      </c>
      <c r="BI62" s="284">
        <f t="shared" si="106"/>
        <v>0.19929151111111115</v>
      </c>
      <c r="BJ62" s="284">
        <f t="shared" si="106"/>
        <v>6.3694232375638038E-2</v>
      </c>
      <c r="BK62" s="284">
        <f t="shared" si="106"/>
        <v>1.7277049999999999E-2</v>
      </c>
      <c r="BL62" s="284">
        <f t="shared" si="106"/>
        <v>6.0212398831644802E-2</v>
      </c>
      <c r="BM62" s="284">
        <f t="shared" si="106"/>
        <v>2.4848461111111112E-2</v>
      </c>
      <c r="BN62" s="284">
        <f t="shared" si="106"/>
        <v>1.5555555555555557E-2</v>
      </c>
      <c r="BO62" s="284">
        <f t="shared" si="106"/>
        <v>3.7181362222222222E-2</v>
      </c>
      <c r="BP62" s="284">
        <f t="shared" si="106"/>
        <v>4.1111111111111112E-2</v>
      </c>
      <c r="BQ62" s="284">
        <f t="shared" si="106"/>
        <v>3.9804137361829188E-2</v>
      </c>
      <c r="BR62" s="284">
        <f t="shared" si="106"/>
        <v>6.6666666666666666E-2</v>
      </c>
      <c r="BS62" s="284">
        <f t="shared" si="106"/>
        <v>3.0058869467729121E-2</v>
      </c>
      <c r="BT62" s="284">
        <f t="shared" si="106"/>
        <v>2.0864859999999999E-2</v>
      </c>
      <c r="BU62" s="284">
        <f t="shared" si="106"/>
        <v>2.3333333333333331E-2</v>
      </c>
      <c r="BV62" s="284">
        <f t="shared" si="106"/>
        <v>1.6666666666666666E-2</v>
      </c>
      <c r="BW62" s="284">
        <f t="shared" si="106"/>
        <v>0.01</v>
      </c>
      <c r="BX62" s="284">
        <f t="shared" si="106"/>
        <v>6.3333333333333325E-2</v>
      </c>
      <c r="BY62" s="284">
        <f t="shared" si="106"/>
        <v>2.8888888888888891E-2</v>
      </c>
    </row>
    <row r="63" spans="2:77" s="1" customFormat="1" ht="15" customHeight="1">
      <c r="B63" s="40"/>
      <c r="C63" s="9"/>
      <c r="D63" s="9"/>
      <c r="E63" s="9"/>
      <c r="F63" s="9"/>
      <c r="G63" s="9"/>
      <c r="H63" s="9"/>
      <c r="I63" s="43"/>
      <c r="J63" s="88"/>
      <c r="K63" s="79"/>
      <c r="L63" s="80"/>
      <c r="M63" s="80"/>
      <c r="N63" s="89"/>
      <c r="O63" s="79"/>
      <c r="P63" s="79"/>
      <c r="Q63" s="89"/>
      <c r="R63" s="79"/>
      <c r="S63" s="89"/>
      <c r="T63" s="89"/>
      <c r="U63" s="78"/>
      <c r="V63" s="79"/>
      <c r="W63" s="80"/>
      <c r="X63" s="85"/>
      <c r="Y63" s="79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78"/>
      <c r="AL63" s="80"/>
      <c r="AM63" s="80"/>
      <c r="AN63" s="80"/>
      <c r="AO63" s="86"/>
      <c r="AP63" s="100"/>
      <c r="AQ63" s="42"/>
      <c r="AS63" s="1" t="s">
        <v>159</v>
      </c>
      <c r="AT63" s="285">
        <f>_xlfn.STDEV.S(AT53:AT61)</f>
        <v>389.32494487466545</v>
      </c>
      <c r="AU63" s="285">
        <f t="shared" ref="AU63:BY63" si="107">_xlfn.STDEV.S(AU53:AU61)</f>
        <v>6.2499088404071159</v>
      </c>
      <c r="AV63" s="285">
        <f t="shared" si="107"/>
        <v>41.90572533519785</v>
      </c>
      <c r="AW63" s="285">
        <f t="shared" si="107"/>
        <v>73.07952164679277</v>
      </c>
      <c r="AX63" s="285">
        <f t="shared" si="107"/>
        <v>1.4599596185792512</v>
      </c>
      <c r="AY63" s="285">
        <f t="shared" si="107"/>
        <v>157.93878622112308</v>
      </c>
      <c r="AZ63" s="285">
        <f t="shared" si="107"/>
        <v>3.1963694672973859</v>
      </c>
      <c r="BA63" s="285">
        <f t="shared" si="107"/>
        <v>53.463622737044361</v>
      </c>
      <c r="BB63" s="285">
        <f t="shared" si="107"/>
        <v>8.3888972412149236</v>
      </c>
      <c r="BC63" s="285">
        <f t="shared" si="107"/>
        <v>27.763911403460273</v>
      </c>
      <c r="BD63" s="285">
        <f t="shared" si="107"/>
        <v>1.429705246834702</v>
      </c>
      <c r="BE63" s="285">
        <f t="shared" si="107"/>
        <v>1.4015997515054535</v>
      </c>
      <c r="BF63" s="285">
        <f t="shared" si="107"/>
        <v>3.5250912631094038</v>
      </c>
      <c r="BG63" s="285">
        <f t="shared" si="107"/>
        <v>0.82778954341869015</v>
      </c>
      <c r="BH63" s="285">
        <f t="shared" si="107"/>
        <v>273.86536879590579</v>
      </c>
      <c r="BI63" s="285">
        <f t="shared" si="107"/>
        <v>0.2056960767012003</v>
      </c>
      <c r="BJ63" s="285">
        <f t="shared" si="107"/>
        <v>6.7086596041469354E-2</v>
      </c>
      <c r="BK63" s="285">
        <f t="shared" si="107"/>
        <v>1.3007588566775169E-2</v>
      </c>
      <c r="BL63" s="285">
        <f t="shared" si="107"/>
        <v>8.3217434155528611E-2</v>
      </c>
      <c r="BM63" s="285">
        <f t="shared" si="107"/>
        <v>1.9014946129653144E-2</v>
      </c>
      <c r="BN63" s="285">
        <f t="shared" si="107"/>
        <v>5.2704627669472983E-3</v>
      </c>
      <c r="BO63" s="285">
        <f t="shared" si="107"/>
        <v>3.1667181275046322E-2</v>
      </c>
      <c r="BP63" s="285">
        <f t="shared" si="107"/>
        <v>2.5221243250702598E-2</v>
      </c>
      <c r="BQ63" s="285">
        <f t="shared" si="107"/>
        <v>3.0684384315798067E-2</v>
      </c>
      <c r="BR63" s="285">
        <f t="shared" si="107"/>
        <v>3.4641016151377567E-2</v>
      </c>
      <c r="BS63" s="285">
        <f t="shared" si="107"/>
        <v>4.9165541895100091E-2</v>
      </c>
      <c r="BT63" s="285">
        <f t="shared" si="107"/>
        <v>1.3684754121883228E-2</v>
      </c>
      <c r="BU63" s="285">
        <f t="shared" si="107"/>
        <v>2.236067977499789E-2</v>
      </c>
      <c r="BV63" s="285">
        <f t="shared" si="107"/>
        <v>1.1180339887498949E-2</v>
      </c>
      <c r="BW63" s="285">
        <f t="shared" si="107"/>
        <v>0</v>
      </c>
      <c r="BX63" s="285">
        <f t="shared" si="107"/>
        <v>5.5901699437494762E-2</v>
      </c>
      <c r="BY63" s="285">
        <f t="shared" si="107"/>
        <v>1.2692955176439856E-2</v>
      </c>
    </row>
    <row r="64" spans="2:77" s="1" customFormat="1" ht="15" customHeight="1">
      <c r="B64" s="87"/>
      <c r="C64" s="9"/>
      <c r="D64" s="9"/>
      <c r="E64" s="9"/>
      <c r="F64" s="9"/>
      <c r="G64" s="9"/>
      <c r="H64" s="9"/>
      <c r="I64" s="43"/>
      <c r="J64" s="161"/>
      <c r="K64" s="79"/>
      <c r="L64" s="80"/>
      <c r="M64" s="80"/>
      <c r="N64" s="89"/>
      <c r="O64" s="79"/>
      <c r="P64" s="79"/>
      <c r="Q64" s="89"/>
      <c r="R64" s="79"/>
      <c r="S64" s="89"/>
      <c r="T64" s="89"/>
      <c r="U64" s="78"/>
      <c r="V64" s="79"/>
      <c r="W64" s="80"/>
      <c r="X64" s="85"/>
      <c r="Y64" s="79"/>
      <c r="Z64" s="80"/>
      <c r="AA64" s="80"/>
      <c r="AB64" s="80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3"/>
      <c r="AP64" s="100"/>
      <c r="AQ64" s="4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</row>
    <row r="65" spans="2:77" s="39" customFormat="1" ht="15" customHeight="1">
      <c r="B65" s="40" t="s">
        <v>96</v>
      </c>
      <c r="C65" s="9" t="s">
        <v>97</v>
      </c>
      <c r="D65" s="9"/>
      <c r="E65" s="9"/>
      <c r="F65" s="9"/>
      <c r="G65" s="9"/>
      <c r="H65" s="9"/>
      <c r="I65" s="43"/>
      <c r="J65" s="88">
        <v>7.2</v>
      </c>
      <c r="K65" s="79" t="s">
        <v>47</v>
      </c>
      <c r="L65" s="80">
        <v>0.08</v>
      </c>
      <c r="M65" s="80" t="s">
        <v>76</v>
      </c>
      <c r="N65" s="89">
        <v>0.5</v>
      </c>
      <c r="O65" s="85">
        <v>19</v>
      </c>
      <c r="P65" s="79">
        <v>7.8</v>
      </c>
      <c r="Q65" s="160">
        <v>13</v>
      </c>
      <c r="R65" s="79" t="s">
        <v>68</v>
      </c>
      <c r="S65" s="160">
        <v>108</v>
      </c>
      <c r="T65" s="89">
        <v>0.6</v>
      </c>
      <c r="U65" s="78" t="s">
        <v>66</v>
      </c>
      <c r="V65" s="79">
        <v>8.5</v>
      </c>
      <c r="W65" s="77" t="s">
        <v>49</v>
      </c>
      <c r="X65" s="85">
        <v>57</v>
      </c>
      <c r="Y65" s="89">
        <v>0.3</v>
      </c>
      <c r="Z65" s="77" t="s">
        <v>49</v>
      </c>
      <c r="AA65" s="77" t="s">
        <v>174</v>
      </c>
      <c r="AB65" s="80">
        <v>0.04</v>
      </c>
      <c r="AC65" s="162">
        <v>0.45</v>
      </c>
      <c r="AD65" s="77" t="s">
        <v>49</v>
      </c>
      <c r="AE65" s="162" t="s">
        <v>49</v>
      </c>
      <c r="AF65" s="162" t="s">
        <v>69</v>
      </c>
      <c r="AG65" s="77" t="s">
        <v>49</v>
      </c>
      <c r="AH65" s="77" t="s">
        <v>49</v>
      </c>
      <c r="AI65" s="77" t="s">
        <v>49</v>
      </c>
      <c r="AJ65" s="162">
        <v>0.14000000000000001</v>
      </c>
      <c r="AK65" s="77" t="s">
        <v>49</v>
      </c>
      <c r="AL65" s="162" t="s">
        <v>68</v>
      </c>
      <c r="AM65" s="77" t="s">
        <v>49</v>
      </c>
      <c r="AN65" s="77" t="s">
        <v>70</v>
      </c>
      <c r="AO65" s="163" t="s">
        <v>47</v>
      </c>
      <c r="AP65" s="119">
        <v>44587</v>
      </c>
      <c r="AQ65" s="42"/>
      <c r="AR65" s="1"/>
      <c r="AT65" s="281">
        <f>IF(ISTEXT(J65)=TRUE, RIGHT(J65,LEN(J65)-1)*1,J65)</f>
        <v>7.2</v>
      </c>
      <c r="AU65" s="281">
        <f t="shared" ref="AU65:BY73" si="108">IF(ISTEXT(K65)=TRUE, RIGHT(K65,LEN(K65)-1)*1,K65)</f>
        <v>0.03</v>
      </c>
      <c r="AV65" s="281">
        <f t="shared" si="108"/>
        <v>0.08</v>
      </c>
      <c r="AW65" s="281">
        <f t="shared" si="108"/>
        <v>0.09</v>
      </c>
      <c r="AX65" s="281">
        <f t="shared" si="108"/>
        <v>0.5</v>
      </c>
      <c r="AY65" s="281">
        <f t="shared" si="108"/>
        <v>19</v>
      </c>
      <c r="AZ65" s="281">
        <f t="shared" si="108"/>
        <v>7.8</v>
      </c>
      <c r="BA65" s="281">
        <f t="shared" si="108"/>
        <v>13</v>
      </c>
      <c r="BB65" s="281">
        <f t="shared" si="108"/>
        <v>0.04</v>
      </c>
      <c r="BC65" s="281">
        <f t="shared" si="108"/>
        <v>108</v>
      </c>
      <c r="BD65" s="281">
        <f t="shared" si="108"/>
        <v>0.6</v>
      </c>
      <c r="BE65" s="281">
        <f t="shared" si="108"/>
        <v>0.1</v>
      </c>
      <c r="BF65" s="281">
        <f t="shared" si="108"/>
        <v>8.5</v>
      </c>
      <c r="BG65" s="281">
        <f t="shared" si="108"/>
        <v>0.01</v>
      </c>
      <c r="BH65" s="281">
        <f t="shared" si="108"/>
        <v>57</v>
      </c>
      <c r="BI65" s="281">
        <f t="shared" si="108"/>
        <v>0.3</v>
      </c>
      <c r="BJ65" s="281">
        <f t="shared" si="108"/>
        <v>0.01</v>
      </c>
      <c r="BK65" s="281">
        <f t="shared" si="108"/>
        <v>0.05</v>
      </c>
      <c r="BL65" s="281">
        <f t="shared" si="108"/>
        <v>0.04</v>
      </c>
      <c r="BM65" s="281">
        <f t="shared" si="108"/>
        <v>0.45</v>
      </c>
      <c r="BN65" s="281">
        <f t="shared" si="108"/>
        <v>0.01</v>
      </c>
      <c r="BO65" s="281">
        <f t="shared" si="108"/>
        <v>0.01</v>
      </c>
      <c r="BP65" s="281">
        <f t="shared" si="108"/>
        <v>0.02</v>
      </c>
      <c r="BQ65" s="281">
        <f t="shared" si="108"/>
        <v>0.01</v>
      </c>
      <c r="BR65" s="281">
        <f t="shared" si="108"/>
        <v>0.01</v>
      </c>
      <c r="BS65" s="281">
        <f t="shared" si="108"/>
        <v>0.01</v>
      </c>
      <c r="BT65" s="281">
        <f t="shared" si="108"/>
        <v>0.14000000000000001</v>
      </c>
      <c r="BU65" s="281">
        <f t="shared" si="108"/>
        <v>0.01</v>
      </c>
      <c r="BV65" s="281">
        <f t="shared" si="108"/>
        <v>0.04</v>
      </c>
      <c r="BW65" s="281">
        <f t="shared" si="108"/>
        <v>0.01</v>
      </c>
      <c r="BX65" s="281">
        <f t="shared" si="108"/>
        <v>0.2</v>
      </c>
      <c r="BY65" s="281">
        <f t="shared" si="108"/>
        <v>0.03</v>
      </c>
    </row>
    <row r="66" spans="2:77" s="1" customFormat="1" ht="13.5" customHeight="1">
      <c r="B66" s="40" t="s">
        <v>96</v>
      </c>
      <c r="C66" s="9" t="s">
        <v>97</v>
      </c>
      <c r="D66" s="9"/>
      <c r="E66" s="9"/>
      <c r="F66" s="9"/>
      <c r="G66" s="9"/>
      <c r="H66" s="9"/>
      <c r="I66" s="43"/>
      <c r="J66" s="84" t="s">
        <v>66</v>
      </c>
      <c r="K66" s="79" t="s">
        <v>67</v>
      </c>
      <c r="L66" s="80" t="s">
        <v>68</v>
      </c>
      <c r="M66" s="80" t="s">
        <v>69</v>
      </c>
      <c r="N66" s="79">
        <v>0.8</v>
      </c>
      <c r="O66" s="85">
        <v>11</v>
      </c>
      <c r="P66" s="79">
        <v>3.8</v>
      </c>
      <c r="Q66" s="79">
        <v>3.1</v>
      </c>
      <c r="R66" s="79" t="s">
        <v>69</v>
      </c>
      <c r="S66" s="85">
        <v>66</v>
      </c>
      <c r="T66" s="79" t="s">
        <v>47</v>
      </c>
      <c r="U66" s="80">
        <v>0.11</v>
      </c>
      <c r="V66" s="79">
        <v>3.3</v>
      </c>
      <c r="W66" s="80" t="s">
        <v>49</v>
      </c>
      <c r="X66" s="85">
        <v>570</v>
      </c>
      <c r="Y66" s="76" t="s">
        <v>66</v>
      </c>
      <c r="Z66" s="80">
        <v>0.01</v>
      </c>
      <c r="AA66" s="80" t="s">
        <v>69</v>
      </c>
      <c r="AB66" s="80" t="s">
        <v>49</v>
      </c>
      <c r="AC66" s="80" t="s">
        <v>68</v>
      </c>
      <c r="AD66" s="77" t="s">
        <v>49</v>
      </c>
      <c r="AE66" s="80" t="s">
        <v>68</v>
      </c>
      <c r="AF66" s="80" t="s">
        <v>69</v>
      </c>
      <c r="AG66" s="80" t="s">
        <v>47</v>
      </c>
      <c r="AH66" s="80" t="s">
        <v>49</v>
      </c>
      <c r="AI66" s="80" t="s">
        <v>71</v>
      </c>
      <c r="AJ66" s="80" t="s">
        <v>49</v>
      </c>
      <c r="AK66" s="80">
        <v>0.01</v>
      </c>
      <c r="AL66" s="80" t="s">
        <v>42</v>
      </c>
      <c r="AM66" s="80" t="s">
        <v>49</v>
      </c>
      <c r="AN66" s="80" t="s">
        <v>71</v>
      </c>
      <c r="AO66" s="86">
        <v>0.56999999999999995</v>
      </c>
      <c r="AP66" s="83">
        <v>44272</v>
      </c>
      <c r="AQ66" s="42"/>
      <c r="AT66" s="281">
        <f t="shared" ref="AT66:AT80" si="109">IF(ISTEXT(J66)=TRUE, RIGHT(J66,LEN(J66)-1)*1,J66)</f>
        <v>0.1</v>
      </c>
      <c r="AU66" s="281">
        <f t="shared" si="108"/>
        <v>0.06</v>
      </c>
      <c r="AV66" s="281">
        <f t="shared" si="108"/>
        <v>0.04</v>
      </c>
      <c r="AW66" s="281">
        <f t="shared" si="108"/>
        <v>0.02</v>
      </c>
      <c r="AX66" s="281">
        <f t="shared" si="108"/>
        <v>0.8</v>
      </c>
      <c r="AY66" s="281">
        <f t="shared" si="108"/>
        <v>11</v>
      </c>
      <c r="AZ66" s="281">
        <f t="shared" si="108"/>
        <v>3.8</v>
      </c>
      <c r="BA66" s="281">
        <f t="shared" si="108"/>
        <v>3.1</v>
      </c>
      <c r="BB66" s="281">
        <f t="shared" si="108"/>
        <v>0.02</v>
      </c>
      <c r="BC66" s="281">
        <f t="shared" si="108"/>
        <v>66</v>
      </c>
      <c r="BD66" s="281">
        <f t="shared" si="108"/>
        <v>0.03</v>
      </c>
      <c r="BE66" s="281">
        <f t="shared" si="108"/>
        <v>0.11</v>
      </c>
      <c r="BF66" s="281">
        <f t="shared" si="108"/>
        <v>3.3</v>
      </c>
      <c r="BG66" s="281">
        <f t="shared" si="108"/>
        <v>0.01</v>
      </c>
      <c r="BH66" s="281">
        <f t="shared" si="108"/>
        <v>570</v>
      </c>
      <c r="BI66" s="281">
        <f t="shared" si="108"/>
        <v>0.1</v>
      </c>
      <c r="BJ66" s="281">
        <f t="shared" si="108"/>
        <v>0.01</v>
      </c>
      <c r="BK66" s="281">
        <f t="shared" si="108"/>
        <v>0.02</v>
      </c>
      <c r="BL66" s="281">
        <f t="shared" si="108"/>
        <v>0.01</v>
      </c>
      <c r="BM66" s="281">
        <f t="shared" si="108"/>
        <v>0.04</v>
      </c>
      <c r="BN66" s="281">
        <f t="shared" si="108"/>
        <v>0.01</v>
      </c>
      <c r="BO66" s="281">
        <f t="shared" si="108"/>
        <v>0.04</v>
      </c>
      <c r="BP66" s="281">
        <f t="shared" si="108"/>
        <v>0.02</v>
      </c>
      <c r="BQ66" s="281">
        <f t="shared" si="108"/>
        <v>0.03</v>
      </c>
      <c r="BR66" s="281">
        <f t="shared" si="108"/>
        <v>0.01</v>
      </c>
      <c r="BS66" s="281">
        <f t="shared" si="108"/>
        <v>0.05</v>
      </c>
      <c r="BT66" s="281">
        <f t="shared" si="108"/>
        <v>0.01</v>
      </c>
      <c r="BU66" s="281">
        <f t="shared" si="108"/>
        <v>0.01</v>
      </c>
      <c r="BV66" s="281">
        <f t="shared" si="108"/>
        <v>0.01</v>
      </c>
      <c r="BW66" s="281">
        <f t="shared" si="108"/>
        <v>0.01</v>
      </c>
      <c r="BX66" s="281">
        <f t="shared" si="108"/>
        <v>0.05</v>
      </c>
      <c r="BY66" s="281">
        <f t="shared" si="108"/>
        <v>0.56999999999999995</v>
      </c>
    </row>
    <row r="67" spans="2:77" s="1" customFormat="1" ht="13.5" customHeight="1">
      <c r="B67" s="40" t="s">
        <v>96</v>
      </c>
      <c r="C67" s="9" t="s">
        <v>97</v>
      </c>
      <c r="D67" s="9"/>
      <c r="E67" s="9"/>
      <c r="F67" s="9"/>
      <c r="G67" s="9"/>
      <c r="H67" s="9"/>
      <c r="I67" s="43"/>
      <c r="J67" s="84">
        <v>87.650180245544874</v>
      </c>
      <c r="K67" s="79">
        <v>0.70718885403853571</v>
      </c>
      <c r="L67" s="80">
        <v>0.98925109134592315</v>
      </c>
      <c r="M67" s="80">
        <v>0.10675755632610949</v>
      </c>
      <c r="N67" s="85">
        <v>57.527903364301466</v>
      </c>
      <c r="O67" s="85">
        <v>187.44792490951494</v>
      </c>
      <c r="P67" s="85">
        <v>68.638341833967459</v>
      </c>
      <c r="Q67" s="85">
        <v>23.452096271318709</v>
      </c>
      <c r="R67" s="79">
        <v>0.91366958382837404</v>
      </c>
      <c r="S67" s="85">
        <v>105.46086731990694</v>
      </c>
      <c r="T67" s="79">
        <v>1.228927643185771</v>
      </c>
      <c r="U67" s="80">
        <v>3.4276984097469196E-2</v>
      </c>
      <c r="V67" s="85">
        <v>14.139533383244922</v>
      </c>
      <c r="W67" s="80" t="s">
        <v>69</v>
      </c>
      <c r="X67" s="85">
        <v>218.61088251835963</v>
      </c>
      <c r="Y67" s="79">
        <v>0.11729326790751018</v>
      </c>
      <c r="Z67" s="80">
        <v>8.035868735222465E-2</v>
      </c>
      <c r="AA67" s="80">
        <v>0.10897373971126527</v>
      </c>
      <c r="AB67" s="80" t="s">
        <v>68</v>
      </c>
      <c r="AC67" s="80">
        <v>5.160368720927247E-2</v>
      </c>
      <c r="AD67" s="80">
        <v>7.5466413013536529E-2</v>
      </c>
      <c r="AE67" s="80" t="s">
        <v>71</v>
      </c>
      <c r="AF67" s="80">
        <v>0.11234271093315663</v>
      </c>
      <c r="AG67" s="80" t="s">
        <v>69</v>
      </c>
      <c r="AH67" s="80" t="s">
        <v>68</v>
      </c>
      <c r="AI67" s="80" t="s">
        <v>49</v>
      </c>
      <c r="AJ67" s="80">
        <v>0.36301606256227348</v>
      </c>
      <c r="AK67" s="80" t="s">
        <v>69</v>
      </c>
      <c r="AL67" s="80" t="s">
        <v>49</v>
      </c>
      <c r="AM67" s="80" t="s">
        <v>49</v>
      </c>
      <c r="AN67" s="80">
        <v>0.18347612254048642</v>
      </c>
      <c r="AO67" s="86">
        <v>0.16183490892071045</v>
      </c>
      <c r="AP67" s="83">
        <v>44043</v>
      </c>
      <c r="AQ67" s="42"/>
      <c r="AT67" s="281">
        <f t="shared" si="109"/>
        <v>87.650180245544874</v>
      </c>
      <c r="AU67" s="281">
        <f t="shared" si="108"/>
        <v>0.70718885403853571</v>
      </c>
      <c r="AV67" s="281">
        <f t="shared" si="108"/>
        <v>0.98925109134592315</v>
      </c>
      <c r="AW67" s="281">
        <f t="shared" si="108"/>
        <v>0.10675755632610949</v>
      </c>
      <c r="AX67" s="281">
        <f t="shared" si="108"/>
        <v>57.527903364301466</v>
      </c>
      <c r="AY67" s="281">
        <f t="shared" si="108"/>
        <v>187.44792490951494</v>
      </c>
      <c r="AZ67" s="281">
        <f t="shared" si="108"/>
        <v>68.638341833967459</v>
      </c>
      <c r="BA67" s="281">
        <f t="shared" si="108"/>
        <v>23.452096271318709</v>
      </c>
      <c r="BB67" s="281">
        <f t="shared" si="108"/>
        <v>0.91366958382837404</v>
      </c>
      <c r="BC67" s="281">
        <f t="shared" si="108"/>
        <v>105.46086731990694</v>
      </c>
      <c r="BD67" s="281">
        <f t="shared" si="108"/>
        <v>1.228927643185771</v>
      </c>
      <c r="BE67" s="281">
        <f t="shared" si="108"/>
        <v>3.4276984097469196E-2</v>
      </c>
      <c r="BF67" s="281">
        <f t="shared" si="108"/>
        <v>14.139533383244922</v>
      </c>
      <c r="BG67" s="281">
        <f t="shared" si="108"/>
        <v>0.02</v>
      </c>
      <c r="BH67" s="281">
        <f t="shared" si="108"/>
        <v>218.61088251835963</v>
      </c>
      <c r="BI67" s="281">
        <f t="shared" si="108"/>
        <v>0.11729326790751018</v>
      </c>
      <c r="BJ67" s="281">
        <f t="shared" si="108"/>
        <v>8.035868735222465E-2</v>
      </c>
      <c r="BK67" s="281">
        <f t="shared" si="108"/>
        <v>0.10897373971126527</v>
      </c>
      <c r="BL67" s="281">
        <f t="shared" si="108"/>
        <v>0.04</v>
      </c>
      <c r="BM67" s="281">
        <f t="shared" si="108"/>
        <v>5.160368720927247E-2</v>
      </c>
      <c r="BN67" s="281">
        <f t="shared" si="108"/>
        <v>7.5466413013536529E-2</v>
      </c>
      <c r="BO67" s="281">
        <f t="shared" si="108"/>
        <v>0.05</v>
      </c>
      <c r="BP67" s="281">
        <f t="shared" si="108"/>
        <v>0.11234271093315663</v>
      </c>
      <c r="BQ67" s="281">
        <f t="shared" si="108"/>
        <v>0.02</v>
      </c>
      <c r="BR67" s="281">
        <f t="shared" si="108"/>
        <v>0.04</v>
      </c>
      <c r="BS67" s="281">
        <f t="shared" si="108"/>
        <v>0.01</v>
      </c>
      <c r="BT67" s="281">
        <f t="shared" si="108"/>
        <v>0.36301606256227348</v>
      </c>
      <c r="BU67" s="281">
        <f t="shared" si="108"/>
        <v>0.02</v>
      </c>
      <c r="BV67" s="281">
        <f t="shared" si="108"/>
        <v>0.01</v>
      </c>
      <c r="BW67" s="281">
        <f t="shared" si="108"/>
        <v>0.01</v>
      </c>
      <c r="BX67" s="281">
        <f t="shared" si="108"/>
        <v>0.18347612254048642</v>
      </c>
      <c r="BY67" s="281">
        <f t="shared" si="108"/>
        <v>0.16183490892071045</v>
      </c>
    </row>
    <row r="68" spans="2:77" s="1" customFormat="1" ht="13.5" customHeight="1">
      <c r="B68" s="40" t="s">
        <v>96</v>
      </c>
      <c r="C68" s="9" t="s">
        <v>97</v>
      </c>
      <c r="D68" s="9"/>
      <c r="E68" s="9"/>
      <c r="F68" s="9"/>
      <c r="G68" s="9"/>
      <c r="H68" s="9"/>
      <c r="I68" s="43"/>
      <c r="J68" s="88">
        <v>3.5357630000000002</v>
      </c>
      <c r="K68" s="79">
        <v>0.1394058</v>
      </c>
      <c r="L68" s="80">
        <v>5.5500290000000001E-2</v>
      </c>
      <c r="M68" s="80" t="s">
        <v>69</v>
      </c>
      <c r="N68" s="79">
        <v>0.59505240000000004</v>
      </c>
      <c r="O68" s="79">
        <v>4.3491359999999997</v>
      </c>
      <c r="P68" s="79">
        <v>2.6219060000000001</v>
      </c>
      <c r="Q68" s="79">
        <v>4.2172470000000004</v>
      </c>
      <c r="R68" s="79">
        <v>0.1193483</v>
      </c>
      <c r="S68" s="85">
        <v>9.5528650000000006</v>
      </c>
      <c r="T68" s="79">
        <v>0.4126398</v>
      </c>
      <c r="U68" s="80" t="s">
        <v>49</v>
      </c>
      <c r="V68" s="79">
        <v>1.6403129999999999</v>
      </c>
      <c r="W68" s="80">
        <v>7.4752369999999999E-2</v>
      </c>
      <c r="X68" s="85">
        <v>50.136650000000003</v>
      </c>
      <c r="Y68" s="79">
        <v>0.14018120000000001</v>
      </c>
      <c r="Z68" s="80" t="s">
        <v>49</v>
      </c>
      <c r="AA68" s="80" t="s">
        <v>49</v>
      </c>
      <c r="AB68" s="80" t="s">
        <v>49</v>
      </c>
      <c r="AC68" s="80" t="s">
        <v>49</v>
      </c>
      <c r="AD68" s="80" t="s">
        <v>49</v>
      </c>
      <c r="AE68" s="80" t="s">
        <v>49</v>
      </c>
      <c r="AF68" s="80" t="s">
        <v>49</v>
      </c>
      <c r="AG68" s="80" t="s">
        <v>69</v>
      </c>
      <c r="AH68" s="80" t="s">
        <v>69</v>
      </c>
      <c r="AI68" s="80" t="s">
        <v>49</v>
      </c>
      <c r="AJ68" s="80" t="s">
        <v>49</v>
      </c>
      <c r="AK68" s="80" t="s">
        <v>49</v>
      </c>
      <c r="AL68" s="80" t="s">
        <v>49</v>
      </c>
      <c r="AM68" s="80" t="s">
        <v>49</v>
      </c>
      <c r="AN68" s="80" t="s">
        <v>47</v>
      </c>
      <c r="AO68" s="86" t="s">
        <v>49</v>
      </c>
      <c r="AP68" s="83">
        <v>43742</v>
      </c>
      <c r="AQ68" s="42"/>
      <c r="AT68" s="281">
        <f t="shared" si="109"/>
        <v>3.5357630000000002</v>
      </c>
      <c r="AU68" s="281">
        <f t="shared" si="108"/>
        <v>0.1394058</v>
      </c>
      <c r="AV68" s="281">
        <f t="shared" si="108"/>
        <v>5.5500290000000001E-2</v>
      </c>
      <c r="AW68" s="281">
        <f t="shared" si="108"/>
        <v>0.02</v>
      </c>
      <c r="AX68" s="281">
        <f t="shared" si="108"/>
        <v>0.59505240000000004</v>
      </c>
      <c r="AY68" s="281">
        <f t="shared" si="108"/>
        <v>4.3491359999999997</v>
      </c>
      <c r="AZ68" s="281">
        <f t="shared" si="108"/>
        <v>2.6219060000000001</v>
      </c>
      <c r="BA68" s="281">
        <f t="shared" si="108"/>
        <v>4.2172470000000004</v>
      </c>
      <c r="BB68" s="281">
        <f t="shared" si="108"/>
        <v>0.1193483</v>
      </c>
      <c r="BC68" s="281">
        <f t="shared" si="108"/>
        <v>9.5528650000000006</v>
      </c>
      <c r="BD68" s="281">
        <f t="shared" si="108"/>
        <v>0.4126398</v>
      </c>
      <c r="BE68" s="281">
        <f t="shared" si="108"/>
        <v>0.01</v>
      </c>
      <c r="BF68" s="281">
        <f t="shared" si="108"/>
        <v>1.6403129999999999</v>
      </c>
      <c r="BG68" s="281">
        <f t="shared" si="108"/>
        <v>7.4752369999999999E-2</v>
      </c>
      <c r="BH68" s="281">
        <f t="shared" si="108"/>
        <v>50.136650000000003</v>
      </c>
      <c r="BI68" s="281">
        <f t="shared" si="108"/>
        <v>0.14018120000000001</v>
      </c>
      <c r="BJ68" s="281">
        <f t="shared" si="108"/>
        <v>0.01</v>
      </c>
      <c r="BK68" s="281">
        <f t="shared" si="108"/>
        <v>0.01</v>
      </c>
      <c r="BL68" s="281">
        <f t="shared" si="108"/>
        <v>0.01</v>
      </c>
      <c r="BM68" s="281">
        <f t="shared" si="108"/>
        <v>0.01</v>
      </c>
      <c r="BN68" s="281">
        <f t="shared" si="108"/>
        <v>0.01</v>
      </c>
      <c r="BO68" s="281">
        <f t="shared" si="108"/>
        <v>0.01</v>
      </c>
      <c r="BP68" s="281">
        <f t="shared" si="108"/>
        <v>0.01</v>
      </c>
      <c r="BQ68" s="281">
        <f t="shared" si="108"/>
        <v>0.02</v>
      </c>
      <c r="BR68" s="281">
        <f t="shared" si="108"/>
        <v>0.02</v>
      </c>
      <c r="BS68" s="281">
        <f t="shared" si="108"/>
        <v>0.01</v>
      </c>
      <c r="BT68" s="281">
        <f t="shared" si="108"/>
        <v>0.01</v>
      </c>
      <c r="BU68" s="281">
        <f t="shared" si="108"/>
        <v>0.01</v>
      </c>
      <c r="BV68" s="281">
        <f t="shared" si="108"/>
        <v>0.01</v>
      </c>
      <c r="BW68" s="281">
        <f t="shared" si="108"/>
        <v>0.01</v>
      </c>
      <c r="BX68" s="281">
        <f t="shared" si="108"/>
        <v>0.03</v>
      </c>
      <c r="BY68" s="281">
        <f t="shared" si="108"/>
        <v>0.01</v>
      </c>
    </row>
    <row r="69" spans="2:77" s="1" customFormat="1" ht="13.5" customHeight="1">
      <c r="B69" s="40" t="s">
        <v>96</v>
      </c>
      <c r="C69" s="9" t="s">
        <v>97</v>
      </c>
      <c r="D69" s="9"/>
      <c r="E69" s="9"/>
      <c r="F69" s="9"/>
      <c r="G69" s="9"/>
      <c r="H69" s="9"/>
      <c r="I69" s="43"/>
      <c r="J69" s="88">
        <v>9.1020400000000006</v>
      </c>
      <c r="K69" s="79">
        <v>0.1176576</v>
      </c>
      <c r="L69" s="80">
        <v>0.12650690000000001</v>
      </c>
      <c r="M69" s="80" t="s">
        <v>75</v>
      </c>
      <c r="N69" s="85">
        <v>10.71881</v>
      </c>
      <c r="O69" s="85">
        <v>21.27749</v>
      </c>
      <c r="P69" s="79">
        <v>8.747007</v>
      </c>
      <c r="Q69" s="79">
        <v>6.4290419999999999</v>
      </c>
      <c r="R69" s="79" t="s">
        <v>6</v>
      </c>
      <c r="S69" s="85">
        <v>25.90943</v>
      </c>
      <c r="T69" s="79">
        <v>0.50150609999999995</v>
      </c>
      <c r="U69" s="80" t="s">
        <v>47</v>
      </c>
      <c r="V69" s="79">
        <v>0.99003220000000003</v>
      </c>
      <c r="W69" s="80" t="s">
        <v>67</v>
      </c>
      <c r="X69" s="85">
        <v>97.972939999999994</v>
      </c>
      <c r="Y69" s="79">
        <v>0.43765019999999999</v>
      </c>
      <c r="Z69" s="80">
        <v>1.399536E-2</v>
      </c>
      <c r="AA69" s="80" t="s">
        <v>49</v>
      </c>
      <c r="AB69" s="80" t="s">
        <v>68</v>
      </c>
      <c r="AC69" s="80" t="s">
        <v>49</v>
      </c>
      <c r="AD69" s="80" t="s">
        <v>49</v>
      </c>
      <c r="AE69" s="80" t="s">
        <v>47</v>
      </c>
      <c r="AF69" s="80" t="s">
        <v>68</v>
      </c>
      <c r="AG69" s="80" t="s">
        <v>73</v>
      </c>
      <c r="AH69" s="80" t="s">
        <v>71</v>
      </c>
      <c r="AI69" s="80" t="s">
        <v>49</v>
      </c>
      <c r="AJ69" s="80" t="s">
        <v>49</v>
      </c>
      <c r="AK69" s="80" t="s">
        <v>72</v>
      </c>
      <c r="AL69" s="80" t="s">
        <v>49</v>
      </c>
      <c r="AM69" s="80" t="s">
        <v>49</v>
      </c>
      <c r="AN69" s="80" t="s">
        <v>69</v>
      </c>
      <c r="AO69" s="86" t="s">
        <v>69</v>
      </c>
      <c r="AP69" s="83">
        <v>43497</v>
      </c>
      <c r="AQ69" s="42"/>
      <c r="AT69" s="281">
        <f t="shared" si="109"/>
        <v>9.1020400000000006</v>
      </c>
      <c r="AU69" s="281">
        <f t="shared" si="108"/>
        <v>0.1176576</v>
      </c>
      <c r="AV69" s="281">
        <f t="shared" si="108"/>
        <v>0.12650690000000001</v>
      </c>
      <c r="AW69" s="281">
        <f t="shared" si="108"/>
        <v>0.12</v>
      </c>
      <c r="AX69" s="281">
        <f t="shared" si="108"/>
        <v>10.71881</v>
      </c>
      <c r="AY69" s="281">
        <f t="shared" si="108"/>
        <v>21.27749</v>
      </c>
      <c r="AZ69" s="281">
        <f t="shared" si="108"/>
        <v>8.747007</v>
      </c>
      <c r="BA69" s="281">
        <f t="shared" si="108"/>
        <v>6.4290419999999999</v>
      </c>
      <c r="BB69" s="281">
        <f t="shared" si="108"/>
        <v>0.1</v>
      </c>
      <c r="BC69" s="281">
        <f t="shared" si="108"/>
        <v>25.90943</v>
      </c>
      <c r="BD69" s="281">
        <f t="shared" si="108"/>
        <v>0.50150609999999995</v>
      </c>
      <c r="BE69" s="281">
        <f t="shared" si="108"/>
        <v>0.03</v>
      </c>
      <c r="BF69" s="281">
        <f t="shared" si="108"/>
        <v>0.99003220000000003</v>
      </c>
      <c r="BG69" s="281">
        <f t="shared" si="108"/>
        <v>0.06</v>
      </c>
      <c r="BH69" s="281">
        <f t="shared" si="108"/>
        <v>97.972939999999994</v>
      </c>
      <c r="BI69" s="281">
        <f t="shared" si="108"/>
        <v>0.43765019999999999</v>
      </c>
      <c r="BJ69" s="281">
        <f t="shared" si="108"/>
        <v>1.399536E-2</v>
      </c>
      <c r="BK69" s="281">
        <f t="shared" si="108"/>
        <v>0.01</v>
      </c>
      <c r="BL69" s="281">
        <f t="shared" si="108"/>
        <v>0.04</v>
      </c>
      <c r="BM69" s="281">
        <f t="shared" si="108"/>
        <v>0.01</v>
      </c>
      <c r="BN69" s="281">
        <f t="shared" si="108"/>
        <v>0.01</v>
      </c>
      <c r="BO69" s="281">
        <f t="shared" si="108"/>
        <v>0.03</v>
      </c>
      <c r="BP69" s="281">
        <f t="shared" si="108"/>
        <v>0.04</v>
      </c>
      <c r="BQ69" s="281">
        <f t="shared" si="108"/>
        <v>7.0000000000000007E-2</v>
      </c>
      <c r="BR69" s="281">
        <f t="shared" si="108"/>
        <v>0.05</v>
      </c>
      <c r="BS69" s="281">
        <f t="shared" si="108"/>
        <v>0.01</v>
      </c>
      <c r="BT69" s="281">
        <f t="shared" si="108"/>
        <v>0.01</v>
      </c>
      <c r="BU69" s="281">
        <f t="shared" si="108"/>
        <v>0.08</v>
      </c>
      <c r="BV69" s="281">
        <f t="shared" si="108"/>
        <v>0.01</v>
      </c>
      <c r="BW69" s="281">
        <f t="shared" si="108"/>
        <v>0.01</v>
      </c>
      <c r="BX69" s="281">
        <f t="shared" si="108"/>
        <v>0.02</v>
      </c>
      <c r="BY69" s="281">
        <f t="shared" si="108"/>
        <v>0.02</v>
      </c>
    </row>
    <row r="70" spans="2:77" s="1" customFormat="1" ht="15" customHeight="1">
      <c r="B70" s="40" t="s">
        <v>98</v>
      </c>
      <c r="C70" s="9"/>
      <c r="D70" s="9"/>
      <c r="E70" s="9"/>
      <c r="F70" s="9"/>
      <c r="G70" s="9"/>
      <c r="H70" s="9"/>
      <c r="I70" s="43"/>
      <c r="J70" s="88">
        <v>2.2550240000000001</v>
      </c>
      <c r="K70" s="85">
        <v>18.986460000000001</v>
      </c>
      <c r="L70" s="80">
        <v>0.1190575</v>
      </c>
      <c r="M70" s="80" t="s">
        <v>68</v>
      </c>
      <c r="N70" s="85">
        <v>31.934619999999999</v>
      </c>
      <c r="O70" s="85">
        <v>27.49015</v>
      </c>
      <c r="P70" s="85">
        <v>14.33614</v>
      </c>
      <c r="Q70" s="79">
        <v>6.5532459999999997</v>
      </c>
      <c r="R70" s="79" t="s">
        <v>66</v>
      </c>
      <c r="S70" s="79">
        <v>9.4116070000000001</v>
      </c>
      <c r="T70" s="79">
        <v>0.28701900000000002</v>
      </c>
      <c r="U70" s="80" t="s">
        <v>69</v>
      </c>
      <c r="V70" s="79">
        <v>2.9457339999999999</v>
      </c>
      <c r="W70" s="80">
        <v>4.4752750000000001E-2</v>
      </c>
      <c r="X70" s="85">
        <v>70</v>
      </c>
      <c r="Y70" s="79">
        <v>0.26833790000000002</v>
      </c>
      <c r="Z70" s="80">
        <v>9.3803380000000006E-2</v>
      </c>
      <c r="AA70" s="80">
        <v>0.24067060000000001</v>
      </c>
      <c r="AB70" s="80" t="s">
        <v>69</v>
      </c>
      <c r="AC70" s="80" t="s">
        <v>49</v>
      </c>
      <c r="AD70" s="80" t="s">
        <v>69</v>
      </c>
      <c r="AE70" s="80" t="s">
        <v>69</v>
      </c>
      <c r="AF70" s="80" t="s">
        <v>68</v>
      </c>
      <c r="AG70" s="80" t="s">
        <v>68</v>
      </c>
      <c r="AH70" s="80" t="s">
        <v>73</v>
      </c>
      <c r="AI70" s="80" t="s">
        <v>49</v>
      </c>
      <c r="AJ70" s="80" t="s">
        <v>49</v>
      </c>
      <c r="AK70" s="80" t="s">
        <v>49</v>
      </c>
      <c r="AL70" s="80" t="s">
        <v>49</v>
      </c>
      <c r="AM70" s="80" t="s">
        <v>49</v>
      </c>
      <c r="AN70" s="80" t="s">
        <v>67</v>
      </c>
      <c r="AO70" s="86" t="s">
        <v>69</v>
      </c>
      <c r="AP70" s="83">
        <v>43371</v>
      </c>
      <c r="AQ70" s="42"/>
      <c r="AT70" s="281">
        <f t="shared" si="109"/>
        <v>2.2550240000000001</v>
      </c>
      <c r="AU70" s="281">
        <f t="shared" si="108"/>
        <v>18.986460000000001</v>
      </c>
      <c r="AV70" s="281">
        <f t="shared" si="108"/>
        <v>0.1190575</v>
      </c>
      <c r="AW70" s="281">
        <f t="shared" si="108"/>
        <v>0.04</v>
      </c>
      <c r="AX70" s="281">
        <f t="shared" si="108"/>
        <v>31.934619999999999</v>
      </c>
      <c r="AY70" s="281">
        <f t="shared" si="108"/>
        <v>27.49015</v>
      </c>
      <c r="AZ70" s="281">
        <f t="shared" si="108"/>
        <v>14.33614</v>
      </c>
      <c r="BA70" s="281">
        <f t="shared" si="108"/>
        <v>6.5532459999999997</v>
      </c>
      <c r="BB70" s="281">
        <f t="shared" si="108"/>
        <v>0.1</v>
      </c>
      <c r="BC70" s="281">
        <f t="shared" si="108"/>
        <v>9.4116070000000001</v>
      </c>
      <c r="BD70" s="281">
        <f t="shared" si="108"/>
        <v>0.28701900000000002</v>
      </c>
      <c r="BE70" s="281">
        <f t="shared" si="108"/>
        <v>0.02</v>
      </c>
      <c r="BF70" s="281">
        <f t="shared" si="108"/>
        <v>2.9457339999999999</v>
      </c>
      <c r="BG70" s="281">
        <f t="shared" si="108"/>
        <v>4.4752750000000001E-2</v>
      </c>
      <c r="BH70" s="281">
        <f t="shared" si="108"/>
        <v>70</v>
      </c>
      <c r="BI70" s="281">
        <f t="shared" si="108"/>
        <v>0.26833790000000002</v>
      </c>
      <c r="BJ70" s="281">
        <f t="shared" si="108"/>
        <v>9.3803380000000006E-2</v>
      </c>
      <c r="BK70" s="281">
        <f t="shared" si="108"/>
        <v>0.24067060000000001</v>
      </c>
      <c r="BL70" s="281">
        <f t="shared" si="108"/>
        <v>0.02</v>
      </c>
      <c r="BM70" s="281">
        <f t="shared" si="108"/>
        <v>0.01</v>
      </c>
      <c r="BN70" s="281">
        <f t="shared" si="108"/>
        <v>0.02</v>
      </c>
      <c r="BO70" s="281">
        <f t="shared" si="108"/>
        <v>0.02</v>
      </c>
      <c r="BP70" s="281">
        <f t="shared" si="108"/>
        <v>0.04</v>
      </c>
      <c r="BQ70" s="281">
        <f t="shared" si="108"/>
        <v>0.04</v>
      </c>
      <c r="BR70" s="281">
        <f t="shared" si="108"/>
        <v>7.0000000000000007E-2</v>
      </c>
      <c r="BS70" s="281">
        <f t="shared" si="108"/>
        <v>0.01</v>
      </c>
      <c r="BT70" s="281">
        <f t="shared" si="108"/>
        <v>0.01</v>
      </c>
      <c r="BU70" s="281">
        <f t="shared" si="108"/>
        <v>0.01</v>
      </c>
      <c r="BV70" s="281">
        <f t="shared" si="108"/>
        <v>0.01</v>
      </c>
      <c r="BW70" s="281">
        <f t="shared" si="108"/>
        <v>0.01</v>
      </c>
      <c r="BX70" s="281">
        <f t="shared" si="108"/>
        <v>0.06</v>
      </c>
      <c r="BY70" s="281">
        <f t="shared" si="108"/>
        <v>0.02</v>
      </c>
    </row>
    <row r="71" spans="2:77" s="1" customFormat="1" ht="15" customHeight="1">
      <c r="B71" s="40" t="s">
        <v>98</v>
      </c>
      <c r="C71" s="9"/>
      <c r="D71" s="9"/>
      <c r="E71" s="9"/>
      <c r="F71" s="9"/>
      <c r="G71" s="9"/>
      <c r="H71" s="9"/>
      <c r="I71" s="43"/>
      <c r="J71" s="164">
        <v>33.213740000000001</v>
      </c>
      <c r="K71" s="88">
        <v>0.1220701</v>
      </c>
      <c r="L71" s="143">
        <v>0.77854279999999998</v>
      </c>
      <c r="M71" s="143">
        <v>1.0122869999999999</v>
      </c>
      <c r="N71" s="84">
        <v>53.59901</v>
      </c>
      <c r="O71" s="84">
        <v>37.182670000000002</v>
      </c>
      <c r="P71" s="84">
        <v>17.519739999999999</v>
      </c>
      <c r="Q71" s="88">
        <v>3.149664</v>
      </c>
      <c r="R71" s="88">
        <v>0.17285690000000001</v>
      </c>
      <c r="S71" s="84">
        <v>35.041690000000003</v>
      </c>
      <c r="T71" s="88">
        <v>0.2088016</v>
      </c>
      <c r="U71" s="143" t="s">
        <v>68</v>
      </c>
      <c r="V71" s="88">
        <v>4.155189</v>
      </c>
      <c r="W71" s="143" t="s">
        <v>68</v>
      </c>
      <c r="X71" s="84">
        <v>25.855969999999999</v>
      </c>
      <c r="Y71" s="88">
        <v>0.17079520000000001</v>
      </c>
      <c r="Z71" s="143" t="s">
        <v>69</v>
      </c>
      <c r="AA71" s="143" t="s">
        <v>69</v>
      </c>
      <c r="AB71" s="143" t="s">
        <v>71</v>
      </c>
      <c r="AC71" s="143" t="s">
        <v>68</v>
      </c>
      <c r="AD71" s="143" t="s">
        <v>69</v>
      </c>
      <c r="AE71" s="143" t="s">
        <v>68</v>
      </c>
      <c r="AF71" s="143" t="s">
        <v>73</v>
      </c>
      <c r="AG71" s="143" t="s">
        <v>47</v>
      </c>
      <c r="AH71" s="80" t="s">
        <v>67</v>
      </c>
      <c r="AI71" s="143" t="s">
        <v>69</v>
      </c>
      <c r="AJ71" s="143" t="s">
        <v>49</v>
      </c>
      <c r="AK71" s="143" t="s">
        <v>47</v>
      </c>
      <c r="AL71" s="143" t="s">
        <v>49</v>
      </c>
      <c r="AM71" s="80" t="s">
        <v>42</v>
      </c>
      <c r="AN71" s="143" t="s">
        <v>68</v>
      </c>
      <c r="AO71" s="158" t="s">
        <v>69</v>
      </c>
      <c r="AP71" s="95">
        <v>43133</v>
      </c>
      <c r="AQ71" s="42"/>
      <c r="AT71" s="281">
        <f t="shared" si="109"/>
        <v>33.213740000000001</v>
      </c>
      <c r="AU71" s="281">
        <f t="shared" si="108"/>
        <v>0.1220701</v>
      </c>
      <c r="AV71" s="281">
        <f t="shared" si="108"/>
        <v>0.77854279999999998</v>
      </c>
      <c r="AW71" s="281">
        <f t="shared" si="108"/>
        <v>1.0122869999999999</v>
      </c>
      <c r="AX71" s="281">
        <f t="shared" si="108"/>
        <v>53.59901</v>
      </c>
      <c r="AY71" s="281">
        <f t="shared" si="108"/>
        <v>37.182670000000002</v>
      </c>
      <c r="AZ71" s="281">
        <f t="shared" si="108"/>
        <v>17.519739999999999</v>
      </c>
      <c r="BA71" s="281">
        <f t="shared" si="108"/>
        <v>3.149664</v>
      </c>
      <c r="BB71" s="281">
        <f t="shared" si="108"/>
        <v>0.17285690000000001</v>
      </c>
      <c r="BC71" s="281">
        <f t="shared" si="108"/>
        <v>35.041690000000003</v>
      </c>
      <c r="BD71" s="281">
        <f t="shared" si="108"/>
        <v>0.2088016</v>
      </c>
      <c r="BE71" s="281">
        <f t="shared" si="108"/>
        <v>0.04</v>
      </c>
      <c r="BF71" s="281">
        <f t="shared" si="108"/>
        <v>4.155189</v>
      </c>
      <c r="BG71" s="281">
        <f t="shared" si="108"/>
        <v>0.04</v>
      </c>
      <c r="BH71" s="281">
        <f t="shared" si="108"/>
        <v>25.855969999999999</v>
      </c>
      <c r="BI71" s="281">
        <f t="shared" si="108"/>
        <v>0.17079520000000001</v>
      </c>
      <c r="BJ71" s="281">
        <f t="shared" si="108"/>
        <v>0.02</v>
      </c>
      <c r="BK71" s="281">
        <f t="shared" si="108"/>
        <v>0.02</v>
      </c>
      <c r="BL71" s="281">
        <f t="shared" si="108"/>
        <v>0.05</v>
      </c>
      <c r="BM71" s="281">
        <f t="shared" si="108"/>
        <v>0.04</v>
      </c>
      <c r="BN71" s="281">
        <f t="shared" si="108"/>
        <v>0.02</v>
      </c>
      <c r="BO71" s="281">
        <f t="shared" si="108"/>
        <v>0.04</v>
      </c>
      <c r="BP71" s="281">
        <f t="shared" si="108"/>
        <v>7.0000000000000007E-2</v>
      </c>
      <c r="BQ71" s="281">
        <f t="shared" si="108"/>
        <v>0.03</v>
      </c>
      <c r="BR71" s="281">
        <f t="shared" si="108"/>
        <v>0.06</v>
      </c>
      <c r="BS71" s="281">
        <f t="shared" si="108"/>
        <v>0.02</v>
      </c>
      <c r="BT71" s="281">
        <f t="shared" si="108"/>
        <v>0.01</v>
      </c>
      <c r="BU71" s="281">
        <f t="shared" si="108"/>
        <v>0.03</v>
      </c>
      <c r="BV71" s="281">
        <f t="shared" si="108"/>
        <v>0.01</v>
      </c>
      <c r="BW71" s="281">
        <f t="shared" si="108"/>
        <v>0.01</v>
      </c>
      <c r="BX71" s="281">
        <f t="shared" si="108"/>
        <v>0.04</v>
      </c>
      <c r="BY71" s="281">
        <f t="shared" si="108"/>
        <v>0.02</v>
      </c>
    </row>
    <row r="72" spans="2:77" s="1" customFormat="1" ht="15" customHeight="1">
      <c r="B72" s="40" t="s">
        <v>98</v>
      </c>
      <c r="C72" s="9"/>
      <c r="D72" s="9"/>
      <c r="E72" s="9"/>
      <c r="F72" s="9"/>
      <c r="G72" s="9"/>
      <c r="H72" s="9"/>
      <c r="I72" s="43"/>
      <c r="J72" s="99">
        <v>4.6694259999999996</v>
      </c>
      <c r="K72" s="88" t="s">
        <v>66</v>
      </c>
      <c r="L72" s="143">
        <v>0.1128962</v>
      </c>
      <c r="M72" s="143" t="s">
        <v>71</v>
      </c>
      <c r="N72" s="88">
        <v>3.9327830000000001</v>
      </c>
      <c r="O72" s="84">
        <v>35.83473</v>
      </c>
      <c r="P72" s="84">
        <v>16.786960000000001</v>
      </c>
      <c r="Q72" s="88">
        <v>1.939208</v>
      </c>
      <c r="R72" s="79" t="s">
        <v>66</v>
      </c>
      <c r="S72" s="84">
        <v>13.989129999999999</v>
      </c>
      <c r="T72" s="88">
        <v>0.55831649999999999</v>
      </c>
      <c r="U72" s="143" t="s">
        <v>68</v>
      </c>
      <c r="V72" s="88">
        <v>1.0846199999999999</v>
      </c>
      <c r="W72" s="143">
        <v>1.8094220000000001E-2</v>
      </c>
      <c r="X72" s="84">
        <v>55.255119999999998</v>
      </c>
      <c r="Y72" s="88">
        <v>0.17674699999999999</v>
      </c>
      <c r="Z72" s="143" t="s">
        <v>68</v>
      </c>
      <c r="AA72" s="143" t="s">
        <v>69</v>
      </c>
      <c r="AB72" s="143" t="s">
        <v>49</v>
      </c>
      <c r="AC72" s="143" t="s">
        <v>49</v>
      </c>
      <c r="AD72" s="143" t="s">
        <v>47</v>
      </c>
      <c r="AE72" s="143" t="s">
        <v>68</v>
      </c>
      <c r="AF72" s="143" t="s">
        <v>71</v>
      </c>
      <c r="AG72" s="143" t="s">
        <v>49</v>
      </c>
      <c r="AH72" s="80" t="s">
        <v>66</v>
      </c>
      <c r="AI72" s="143" t="s">
        <v>49</v>
      </c>
      <c r="AJ72" s="143" t="s">
        <v>49</v>
      </c>
      <c r="AK72" s="143" t="s">
        <v>68</v>
      </c>
      <c r="AL72" s="143" t="s">
        <v>69</v>
      </c>
      <c r="AM72" s="143" t="s">
        <v>49</v>
      </c>
      <c r="AN72" s="143" t="s">
        <v>69</v>
      </c>
      <c r="AO72" s="158" t="s">
        <v>47</v>
      </c>
      <c r="AP72" s="159">
        <v>43006</v>
      </c>
      <c r="AQ72" s="42"/>
      <c r="AT72" s="281">
        <f t="shared" si="109"/>
        <v>4.6694259999999996</v>
      </c>
      <c r="AU72" s="281">
        <f t="shared" si="108"/>
        <v>0.1</v>
      </c>
      <c r="AV72" s="281">
        <f t="shared" si="108"/>
        <v>0.1128962</v>
      </c>
      <c r="AW72" s="281">
        <f t="shared" si="108"/>
        <v>0.05</v>
      </c>
      <c r="AX72" s="281">
        <f t="shared" si="108"/>
        <v>3.9327830000000001</v>
      </c>
      <c r="AY72" s="281">
        <f t="shared" si="108"/>
        <v>35.83473</v>
      </c>
      <c r="AZ72" s="281">
        <f t="shared" si="108"/>
        <v>16.786960000000001</v>
      </c>
      <c r="BA72" s="281">
        <f t="shared" si="108"/>
        <v>1.939208</v>
      </c>
      <c r="BB72" s="281">
        <f t="shared" si="108"/>
        <v>0.1</v>
      </c>
      <c r="BC72" s="281">
        <f t="shared" si="108"/>
        <v>13.989129999999999</v>
      </c>
      <c r="BD72" s="281">
        <f t="shared" si="108"/>
        <v>0.55831649999999999</v>
      </c>
      <c r="BE72" s="281">
        <f t="shared" si="108"/>
        <v>0.04</v>
      </c>
      <c r="BF72" s="281">
        <f t="shared" si="108"/>
        <v>1.0846199999999999</v>
      </c>
      <c r="BG72" s="281">
        <f t="shared" si="108"/>
        <v>1.8094220000000001E-2</v>
      </c>
      <c r="BH72" s="281">
        <f t="shared" si="108"/>
        <v>55.255119999999998</v>
      </c>
      <c r="BI72" s="281">
        <f t="shared" si="108"/>
        <v>0.17674699999999999</v>
      </c>
      <c r="BJ72" s="281">
        <f t="shared" si="108"/>
        <v>0.04</v>
      </c>
      <c r="BK72" s="281">
        <f t="shared" si="108"/>
        <v>0.02</v>
      </c>
      <c r="BL72" s="281">
        <f t="shared" si="108"/>
        <v>0.01</v>
      </c>
      <c r="BM72" s="281">
        <f t="shared" si="108"/>
        <v>0.01</v>
      </c>
      <c r="BN72" s="281">
        <f t="shared" si="108"/>
        <v>0.03</v>
      </c>
      <c r="BO72" s="281">
        <f t="shared" si="108"/>
        <v>0.04</v>
      </c>
      <c r="BP72" s="281">
        <f t="shared" si="108"/>
        <v>0.05</v>
      </c>
      <c r="BQ72" s="281">
        <f t="shared" si="108"/>
        <v>0.01</v>
      </c>
      <c r="BR72" s="281">
        <f t="shared" si="108"/>
        <v>0.1</v>
      </c>
      <c r="BS72" s="281">
        <f t="shared" si="108"/>
        <v>0.01</v>
      </c>
      <c r="BT72" s="281">
        <f t="shared" si="108"/>
        <v>0.01</v>
      </c>
      <c r="BU72" s="281">
        <f t="shared" si="108"/>
        <v>0.04</v>
      </c>
      <c r="BV72" s="281">
        <f t="shared" si="108"/>
        <v>0.02</v>
      </c>
      <c r="BW72" s="281">
        <f t="shared" si="108"/>
        <v>0.01</v>
      </c>
      <c r="BX72" s="281">
        <f t="shared" si="108"/>
        <v>0.02</v>
      </c>
      <c r="BY72" s="281">
        <f t="shared" si="108"/>
        <v>0.03</v>
      </c>
    </row>
    <row r="73" spans="2:77" s="1" customFormat="1" ht="15" customHeight="1">
      <c r="B73" s="40" t="s">
        <v>98</v>
      </c>
      <c r="C73" s="9"/>
      <c r="D73" s="9"/>
      <c r="E73" s="9"/>
      <c r="F73" s="9"/>
      <c r="G73" s="9"/>
      <c r="H73" s="9"/>
      <c r="I73" s="43"/>
      <c r="J73" s="85">
        <v>11.80589</v>
      </c>
      <c r="K73" s="85">
        <v>16.025970000000001</v>
      </c>
      <c r="L73" s="79">
        <v>18.129359999999998</v>
      </c>
      <c r="M73" s="80">
        <v>0.17608309999999999</v>
      </c>
      <c r="N73" s="160">
        <v>36.169899999999998</v>
      </c>
      <c r="O73" s="44">
        <v>460.45089999999999</v>
      </c>
      <c r="P73" s="44">
        <v>1440</v>
      </c>
      <c r="Q73" s="89">
        <v>7.9355890000000002</v>
      </c>
      <c r="R73" s="79">
        <v>0.1006378</v>
      </c>
      <c r="S73" s="160">
        <v>167.8563</v>
      </c>
      <c r="T73" s="89">
        <v>0.41137089999999998</v>
      </c>
      <c r="U73" s="78" t="s">
        <v>47</v>
      </c>
      <c r="V73" s="79">
        <v>4.0372149999999998</v>
      </c>
      <c r="W73" s="80">
        <v>0.14428360000000001</v>
      </c>
      <c r="X73" s="85">
        <v>49.649039999999999</v>
      </c>
      <c r="Y73" s="79">
        <v>0.27758100000000002</v>
      </c>
      <c r="Z73" s="80" t="s">
        <v>91</v>
      </c>
      <c r="AA73" s="78">
        <v>0.2558975</v>
      </c>
      <c r="AB73" s="80">
        <v>1.8196339999999998E-2</v>
      </c>
      <c r="AC73" s="80">
        <v>1.2352790000000001E-2</v>
      </c>
      <c r="AD73" s="80" t="s">
        <v>49</v>
      </c>
      <c r="AE73" s="80">
        <v>6.0546780000000001E-2</v>
      </c>
      <c r="AF73" s="80" t="s">
        <v>68</v>
      </c>
      <c r="AG73" s="78" t="s">
        <v>42</v>
      </c>
      <c r="AH73" s="78" t="s">
        <v>72</v>
      </c>
      <c r="AI73" s="78" t="s">
        <v>42</v>
      </c>
      <c r="AJ73" s="80">
        <v>0.1051405</v>
      </c>
      <c r="AK73" s="78" t="s">
        <v>71</v>
      </c>
      <c r="AL73" s="80" t="s">
        <v>47</v>
      </c>
      <c r="AM73" s="78" t="s">
        <v>49</v>
      </c>
      <c r="AN73" s="80" t="s">
        <v>68</v>
      </c>
      <c r="AO73" s="94" t="s">
        <v>47</v>
      </c>
      <c r="AP73" s="159">
        <v>42793</v>
      </c>
      <c r="AQ73" s="42"/>
      <c r="AT73" s="281">
        <f t="shared" si="109"/>
        <v>11.80589</v>
      </c>
      <c r="AU73" s="281">
        <f t="shared" si="108"/>
        <v>16.025970000000001</v>
      </c>
      <c r="AV73" s="281">
        <f t="shared" si="108"/>
        <v>18.129359999999998</v>
      </c>
      <c r="AW73" s="281">
        <f t="shared" si="108"/>
        <v>0.17608309999999999</v>
      </c>
      <c r="AX73" s="281">
        <f t="shared" si="108"/>
        <v>36.169899999999998</v>
      </c>
      <c r="AY73" s="281">
        <f t="shared" si="108"/>
        <v>460.45089999999999</v>
      </c>
      <c r="AZ73" s="281">
        <f t="shared" si="108"/>
        <v>1440</v>
      </c>
      <c r="BA73" s="281">
        <f t="shared" si="108"/>
        <v>7.9355890000000002</v>
      </c>
      <c r="BB73" s="281">
        <f t="shared" ref="BB73:BB80" si="110">IF(ISTEXT(R73)=TRUE, RIGHT(R73,LEN(R73)-1)*1,R73)</f>
        <v>0.1006378</v>
      </c>
      <c r="BC73" s="281">
        <f t="shared" ref="BC73:BC80" si="111">IF(ISTEXT(S73)=TRUE, RIGHT(S73,LEN(S73)-1)*1,S73)</f>
        <v>167.8563</v>
      </c>
      <c r="BD73" s="281">
        <f t="shared" ref="BD73:BD80" si="112">IF(ISTEXT(T73)=TRUE, RIGHT(T73,LEN(T73)-1)*1,T73)</f>
        <v>0.41137089999999998</v>
      </c>
      <c r="BE73" s="281">
        <f t="shared" ref="BE73:BE80" si="113">IF(ISTEXT(U73)=TRUE, RIGHT(U73,LEN(U73)-1)*1,U73)</f>
        <v>0.03</v>
      </c>
      <c r="BF73" s="281">
        <f t="shared" ref="BF73:BF80" si="114">IF(ISTEXT(V73)=TRUE, RIGHT(V73,LEN(V73)-1)*1,V73)</f>
        <v>4.0372149999999998</v>
      </c>
      <c r="BG73" s="281">
        <f t="shared" ref="BG73:BG80" si="115">IF(ISTEXT(W73)=TRUE, RIGHT(W73,LEN(W73)-1)*1,W73)</f>
        <v>0.14428360000000001</v>
      </c>
      <c r="BH73" s="281">
        <f t="shared" ref="BH73:BH80" si="116">IF(ISTEXT(X73)=TRUE, RIGHT(X73,LEN(X73)-1)*1,X73)</f>
        <v>49.649039999999999</v>
      </c>
      <c r="BI73" s="281">
        <f t="shared" ref="BI73:BI80" si="117">IF(ISTEXT(Y73)=TRUE, RIGHT(Y73,LEN(Y73)-1)*1,Y73)</f>
        <v>0.27758100000000002</v>
      </c>
      <c r="BJ73" s="281">
        <f t="shared" ref="BJ73:BJ80" si="118">IF(ISTEXT(Z73)=TRUE, RIGHT(Z73,LEN(Z73)-1)*1,Z73)</f>
        <v>0.02</v>
      </c>
      <c r="BK73" s="281">
        <f t="shared" ref="BK73:BK80" si="119">IF(ISTEXT(AA73)=TRUE, RIGHT(AA73,LEN(AA73)-1)*1,AA73)</f>
        <v>0.2558975</v>
      </c>
      <c r="BL73" s="281">
        <f t="shared" ref="BL73:BL80" si="120">IF(ISTEXT(AB73)=TRUE, RIGHT(AB73,LEN(AB73)-1)*1,AB73)</f>
        <v>1.8196339999999998E-2</v>
      </c>
      <c r="BM73" s="281">
        <f t="shared" ref="BM73:BM80" si="121">IF(ISTEXT(AC73)=TRUE, RIGHT(AC73,LEN(AC73)-1)*1,AC73)</f>
        <v>1.2352790000000001E-2</v>
      </c>
      <c r="BN73" s="281">
        <f t="shared" ref="BN73:BN80" si="122">IF(ISTEXT(AD73)=TRUE, RIGHT(AD73,LEN(AD73)-1)*1,AD73)</f>
        <v>0.01</v>
      </c>
      <c r="BO73" s="281">
        <f t="shared" ref="BO73:BO80" si="123">IF(ISTEXT(AE73)=TRUE, RIGHT(AE73,LEN(AE73)-1)*1,AE73)</f>
        <v>6.0546780000000001E-2</v>
      </c>
      <c r="BP73" s="281">
        <f t="shared" ref="BP73:BP80" si="124">IF(ISTEXT(AF73)=TRUE, RIGHT(AF73,LEN(AF73)-1)*1,AF73)</f>
        <v>0.04</v>
      </c>
      <c r="BQ73" s="281">
        <f t="shared" ref="BQ73:BQ80" si="125">IF(ISTEXT(AG73)=TRUE, RIGHT(AG73,LEN(AG73)-1)*1,AG73)</f>
        <v>0.01</v>
      </c>
      <c r="BR73" s="281">
        <f t="shared" ref="BR73:BR80" si="126">IF(ISTEXT(AH73)=TRUE, RIGHT(AH73,LEN(AH73)-1)*1,AH73)</f>
        <v>0.08</v>
      </c>
      <c r="BS73" s="281">
        <f t="shared" ref="BS73:BS80" si="127">IF(ISTEXT(AI73)=TRUE, RIGHT(AI73,LEN(AI73)-1)*1,AI73)</f>
        <v>0.01</v>
      </c>
      <c r="BT73" s="281">
        <f t="shared" ref="BT73:BT80" si="128">IF(ISTEXT(AJ73)=TRUE, RIGHT(AJ73,LEN(AJ73)-1)*1,AJ73)</f>
        <v>0.1051405</v>
      </c>
      <c r="BU73" s="281">
        <f t="shared" ref="BU73:BU80" si="129">IF(ISTEXT(AK73)=TRUE, RIGHT(AK73,LEN(AK73)-1)*1,AK73)</f>
        <v>0.05</v>
      </c>
      <c r="BV73" s="281">
        <f t="shared" ref="BV73:BV80" si="130">IF(ISTEXT(AL73)=TRUE, RIGHT(AL73,LEN(AL73)-1)*1,AL73)</f>
        <v>0.03</v>
      </c>
      <c r="BW73" s="281">
        <f t="shared" ref="BW73:BW80" si="131">IF(ISTEXT(AM73)=TRUE, RIGHT(AM73,LEN(AM73)-1)*1,AM73)</f>
        <v>0.01</v>
      </c>
      <c r="BX73" s="281">
        <f t="shared" ref="BX73:BX80" si="132">IF(ISTEXT(AN73)=TRUE, RIGHT(AN73,LEN(AN73)-1)*1,AN73)</f>
        <v>0.04</v>
      </c>
      <c r="BY73" s="281">
        <f t="shared" ref="BY73:BY80" si="133">IF(ISTEXT(AO73)=TRUE, RIGHT(AO73,LEN(AO73)-1)*1,AO73)</f>
        <v>0.03</v>
      </c>
    </row>
    <row r="74" spans="2:77" s="1" customFormat="1" ht="15" customHeight="1">
      <c r="B74" s="40" t="s">
        <v>98</v>
      </c>
      <c r="C74" s="9"/>
      <c r="D74" s="9"/>
      <c r="E74" s="9"/>
      <c r="F74" s="9"/>
      <c r="G74" s="9"/>
      <c r="H74" s="9"/>
      <c r="I74" s="43"/>
      <c r="J74" s="79">
        <v>0.65353399999999995</v>
      </c>
      <c r="K74" s="79">
        <v>4.6839829999999996</v>
      </c>
      <c r="L74" s="80" t="s">
        <v>6</v>
      </c>
      <c r="M74" s="80" t="s">
        <v>73</v>
      </c>
      <c r="N74" s="89">
        <v>8.4593380000000007</v>
      </c>
      <c r="O74" s="85">
        <v>19.436800000000002</v>
      </c>
      <c r="P74" s="85">
        <v>10.63139</v>
      </c>
      <c r="Q74" s="89">
        <v>0.49737199999999998</v>
      </c>
      <c r="R74" s="79" t="s">
        <v>66</v>
      </c>
      <c r="S74" s="89">
        <v>1.021034</v>
      </c>
      <c r="T74" s="89" t="s">
        <v>66</v>
      </c>
      <c r="U74" s="78" t="s">
        <v>71</v>
      </c>
      <c r="V74" s="79">
        <v>0.45726149999999999</v>
      </c>
      <c r="W74" s="80" t="s">
        <v>47</v>
      </c>
      <c r="X74" s="85">
        <v>78.095420000000004</v>
      </c>
      <c r="Y74" s="79">
        <v>0.45414199999999999</v>
      </c>
      <c r="Z74" s="80">
        <v>1.9926039999999999E-2</v>
      </c>
      <c r="AA74" s="78" t="s">
        <v>49</v>
      </c>
      <c r="AB74" s="80" t="s">
        <v>49</v>
      </c>
      <c r="AC74" s="80" t="s">
        <v>49</v>
      </c>
      <c r="AD74" s="80" t="s">
        <v>49</v>
      </c>
      <c r="AE74" s="80" t="s">
        <v>69</v>
      </c>
      <c r="AF74" s="80" t="s">
        <v>69</v>
      </c>
      <c r="AG74" s="80" t="s">
        <v>49</v>
      </c>
      <c r="AH74" s="78" t="s">
        <v>71</v>
      </c>
      <c r="AI74" s="78" t="s">
        <v>69</v>
      </c>
      <c r="AJ74" s="80" t="s">
        <v>49</v>
      </c>
      <c r="AK74" s="78" t="s">
        <v>69</v>
      </c>
      <c r="AL74" s="80" t="s">
        <v>47</v>
      </c>
      <c r="AM74" s="78" t="s">
        <v>49</v>
      </c>
      <c r="AN74" s="80" t="s">
        <v>47</v>
      </c>
      <c r="AO74" s="94" t="s">
        <v>69</v>
      </c>
      <c r="AP74" s="159">
        <v>42646</v>
      </c>
      <c r="AQ74" s="42"/>
      <c r="AT74" s="281">
        <f t="shared" si="109"/>
        <v>0.65353399999999995</v>
      </c>
      <c r="AU74" s="281">
        <f t="shared" ref="AU74:AU80" si="134">IF(ISTEXT(K74)=TRUE, RIGHT(K74,LEN(K74)-1)*1,K74)</f>
        <v>4.6839829999999996</v>
      </c>
      <c r="AV74" s="281">
        <f t="shared" ref="AV74:AV80" si="135">IF(ISTEXT(L74)=TRUE, RIGHT(L74,LEN(L74)-1)*1,L74)</f>
        <v>0.1</v>
      </c>
      <c r="AW74" s="281">
        <f t="shared" ref="AW74:AW80" si="136">IF(ISTEXT(M74)=TRUE, RIGHT(M74,LEN(M74)-1)*1,M74)</f>
        <v>7.0000000000000007E-2</v>
      </c>
      <c r="AX74" s="281">
        <f t="shared" ref="AX74:AX80" si="137">IF(ISTEXT(N74)=TRUE, RIGHT(N74,LEN(N74)-1)*1,N74)</f>
        <v>8.4593380000000007</v>
      </c>
      <c r="AY74" s="281">
        <f t="shared" ref="AY74:AY80" si="138">IF(ISTEXT(O74)=TRUE, RIGHT(O74,LEN(O74)-1)*1,O74)</f>
        <v>19.436800000000002</v>
      </c>
      <c r="AZ74" s="281">
        <f t="shared" ref="AZ74:AZ80" si="139">IF(ISTEXT(P74)=TRUE, RIGHT(P74,LEN(P74)-1)*1,P74)</f>
        <v>10.63139</v>
      </c>
      <c r="BA74" s="281">
        <f t="shared" ref="BA74:BA80" si="140">IF(ISTEXT(Q74)=TRUE, RIGHT(Q74,LEN(Q74)-1)*1,Q74)</f>
        <v>0.49737199999999998</v>
      </c>
      <c r="BB74" s="281">
        <f t="shared" si="110"/>
        <v>0.1</v>
      </c>
      <c r="BC74" s="281">
        <f t="shared" si="111"/>
        <v>1.021034</v>
      </c>
      <c r="BD74" s="281">
        <f t="shared" si="112"/>
        <v>0.1</v>
      </c>
      <c r="BE74" s="281">
        <f t="shared" si="113"/>
        <v>0.05</v>
      </c>
      <c r="BF74" s="281">
        <f t="shared" si="114"/>
        <v>0.45726149999999999</v>
      </c>
      <c r="BG74" s="281">
        <f t="shared" si="115"/>
        <v>0.03</v>
      </c>
      <c r="BH74" s="281">
        <f t="shared" si="116"/>
        <v>78.095420000000004</v>
      </c>
      <c r="BI74" s="281">
        <f t="shared" si="117"/>
        <v>0.45414199999999999</v>
      </c>
      <c r="BJ74" s="281">
        <f t="shared" si="118"/>
        <v>1.9926039999999999E-2</v>
      </c>
      <c r="BK74" s="281">
        <f t="shared" si="119"/>
        <v>0.01</v>
      </c>
      <c r="BL74" s="281">
        <f t="shared" si="120"/>
        <v>0.01</v>
      </c>
      <c r="BM74" s="281">
        <f t="shared" si="121"/>
        <v>0.01</v>
      </c>
      <c r="BN74" s="281">
        <f t="shared" si="122"/>
        <v>0.01</v>
      </c>
      <c r="BO74" s="281">
        <f t="shared" si="123"/>
        <v>0.02</v>
      </c>
      <c r="BP74" s="281">
        <f t="shared" si="124"/>
        <v>0.02</v>
      </c>
      <c r="BQ74" s="281">
        <f t="shared" si="125"/>
        <v>0.01</v>
      </c>
      <c r="BR74" s="281">
        <f t="shared" si="126"/>
        <v>0.05</v>
      </c>
      <c r="BS74" s="281">
        <f t="shared" si="127"/>
        <v>0.02</v>
      </c>
      <c r="BT74" s="281">
        <f t="shared" si="128"/>
        <v>0.01</v>
      </c>
      <c r="BU74" s="281">
        <f t="shared" si="129"/>
        <v>0.02</v>
      </c>
      <c r="BV74" s="281">
        <f t="shared" si="130"/>
        <v>0.03</v>
      </c>
      <c r="BW74" s="281">
        <f t="shared" si="131"/>
        <v>0.01</v>
      </c>
      <c r="BX74" s="281">
        <f t="shared" si="132"/>
        <v>0.03</v>
      </c>
      <c r="BY74" s="281">
        <f t="shared" si="133"/>
        <v>0.02</v>
      </c>
    </row>
    <row r="75" spans="2:77" s="1" customFormat="1" ht="15" customHeight="1">
      <c r="B75" s="40" t="s">
        <v>98</v>
      </c>
      <c r="C75" s="9"/>
      <c r="D75" s="9"/>
      <c r="E75" s="9"/>
      <c r="F75" s="9"/>
      <c r="G75" s="9"/>
      <c r="H75" s="9"/>
      <c r="I75" s="43"/>
      <c r="J75" s="79">
        <v>1.153813</v>
      </c>
      <c r="K75" s="79">
        <v>0.1650491</v>
      </c>
      <c r="L75" s="80" t="s">
        <v>76</v>
      </c>
      <c r="M75" s="80" t="s">
        <v>76</v>
      </c>
      <c r="N75" s="89">
        <v>3.0150049999999999</v>
      </c>
      <c r="O75" s="85">
        <v>24.975069999999999</v>
      </c>
      <c r="P75" s="79">
        <v>7.2553320000000001</v>
      </c>
      <c r="Q75" s="89">
        <v>4.6513030000000004</v>
      </c>
      <c r="R75" s="79" t="s">
        <v>66</v>
      </c>
      <c r="S75" s="160">
        <v>72.735389999999995</v>
      </c>
      <c r="T75" s="89" t="s">
        <v>4</v>
      </c>
      <c r="U75" s="78" t="s">
        <v>47</v>
      </c>
      <c r="V75" s="79">
        <v>0.62038170000000004</v>
      </c>
      <c r="W75" s="80" t="s">
        <v>6</v>
      </c>
      <c r="X75" s="85">
        <v>217.2773</v>
      </c>
      <c r="Y75" s="89" t="s">
        <v>66</v>
      </c>
      <c r="Z75" s="80">
        <v>2.4962499999999999E-2</v>
      </c>
      <c r="AA75" s="78" t="s">
        <v>49</v>
      </c>
      <c r="AB75" s="80" t="s">
        <v>72</v>
      </c>
      <c r="AC75" s="80" t="s">
        <v>49</v>
      </c>
      <c r="AD75" s="80" t="s">
        <v>49</v>
      </c>
      <c r="AE75" s="80" t="s">
        <v>49</v>
      </c>
      <c r="AF75" s="80" t="s">
        <v>47</v>
      </c>
      <c r="AG75" s="80" t="s">
        <v>68</v>
      </c>
      <c r="AH75" s="78" t="s">
        <v>67</v>
      </c>
      <c r="AI75" s="78" t="s">
        <v>49</v>
      </c>
      <c r="AJ75" s="80">
        <v>9.7715509999999998E-3</v>
      </c>
      <c r="AK75" s="78" t="s">
        <v>49</v>
      </c>
      <c r="AL75" s="80" t="s">
        <v>49</v>
      </c>
      <c r="AM75" s="78" t="s">
        <v>49</v>
      </c>
      <c r="AN75" s="80" t="s">
        <v>6</v>
      </c>
      <c r="AO75" s="94" t="s">
        <v>69</v>
      </c>
      <c r="AP75" s="159">
        <v>42419</v>
      </c>
      <c r="AQ75" s="42"/>
      <c r="AT75" s="281">
        <f t="shared" si="109"/>
        <v>1.153813</v>
      </c>
      <c r="AU75" s="281">
        <f t="shared" si="134"/>
        <v>0.1650491</v>
      </c>
      <c r="AV75" s="281">
        <f t="shared" si="135"/>
        <v>0.09</v>
      </c>
      <c r="AW75" s="281">
        <f t="shared" si="136"/>
        <v>0.09</v>
      </c>
      <c r="AX75" s="281">
        <f t="shared" si="137"/>
        <v>3.0150049999999999</v>
      </c>
      <c r="AY75" s="281">
        <f t="shared" si="138"/>
        <v>24.975069999999999</v>
      </c>
      <c r="AZ75" s="281">
        <f t="shared" si="139"/>
        <v>7.2553320000000001</v>
      </c>
      <c r="BA75" s="281">
        <f t="shared" si="140"/>
        <v>4.6513030000000004</v>
      </c>
      <c r="BB75" s="281">
        <f t="shared" si="110"/>
        <v>0.1</v>
      </c>
      <c r="BC75" s="281">
        <f t="shared" si="111"/>
        <v>72.735389999999995</v>
      </c>
      <c r="BD75" s="281">
        <f t="shared" si="112"/>
        <v>0.2</v>
      </c>
      <c r="BE75" s="281">
        <f t="shared" si="113"/>
        <v>0.03</v>
      </c>
      <c r="BF75" s="281">
        <f t="shared" si="114"/>
        <v>0.62038170000000004</v>
      </c>
      <c r="BG75" s="281">
        <f t="shared" si="115"/>
        <v>0.1</v>
      </c>
      <c r="BH75" s="281">
        <f t="shared" si="116"/>
        <v>217.2773</v>
      </c>
      <c r="BI75" s="281">
        <f t="shared" si="117"/>
        <v>0.1</v>
      </c>
      <c r="BJ75" s="281">
        <f t="shared" si="118"/>
        <v>2.4962499999999999E-2</v>
      </c>
      <c r="BK75" s="281">
        <f t="shared" si="119"/>
        <v>0.01</v>
      </c>
      <c r="BL75" s="281">
        <f t="shared" si="120"/>
        <v>0.08</v>
      </c>
      <c r="BM75" s="281">
        <f t="shared" si="121"/>
        <v>0.01</v>
      </c>
      <c r="BN75" s="281">
        <f t="shared" si="122"/>
        <v>0.01</v>
      </c>
      <c r="BO75" s="281">
        <f t="shared" si="123"/>
        <v>0.01</v>
      </c>
      <c r="BP75" s="281">
        <f t="shared" si="124"/>
        <v>0.03</v>
      </c>
      <c r="BQ75" s="281">
        <f t="shared" si="125"/>
        <v>0.04</v>
      </c>
      <c r="BR75" s="281">
        <f t="shared" si="126"/>
        <v>0.06</v>
      </c>
      <c r="BS75" s="281">
        <f t="shared" si="127"/>
        <v>0.01</v>
      </c>
      <c r="BT75" s="281">
        <f t="shared" si="128"/>
        <v>9.7715509999999998E-3</v>
      </c>
      <c r="BU75" s="281">
        <f t="shared" si="129"/>
        <v>0.01</v>
      </c>
      <c r="BV75" s="281">
        <f t="shared" si="130"/>
        <v>0.01</v>
      </c>
      <c r="BW75" s="281">
        <f t="shared" si="131"/>
        <v>0.01</v>
      </c>
      <c r="BX75" s="281">
        <f t="shared" si="132"/>
        <v>0.1</v>
      </c>
      <c r="BY75" s="281">
        <f t="shared" si="133"/>
        <v>0.02</v>
      </c>
    </row>
    <row r="76" spans="2:77" s="1" customFormat="1" ht="15" customHeight="1">
      <c r="B76" s="40" t="s">
        <v>98</v>
      </c>
      <c r="C76" s="9"/>
      <c r="D76" s="9"/>
      <c r="E76" s="9"/>
      <c r="F76" s="9"/>
      <c r="G76" s="9"/>
      <c r="H76" s="9"/>
      <c r="I76" s="43"/>
      <c r="J76" s="79">
        <v>8.6382360786551207</v>
      </c>
      <c r="K76" s="79">
        <v>0.41886571785947169</v>
      </c>
      <c r="L76" s="80">
        <v>0.65381993292476903</v>
      </c>
      <c r="M76" s="80">
        <v>4.0169029678850041</v>
      </c>
      <c r="N76" s="89">
        <v>7.2684493922901865</v>
      </c>
      <c r="O76" s="85">
        <v>120.15168175938113</v>
      </c>
      <c r="P76" s="85">
        <v>41.582205422560286</v>
      </c>
      <c r="Q76" s="160">
        <v>16.522137403570284</v>
      </c>
      <c r="R76" s="79">
        <v>0.22935701004895195</v>
      </c>
      <c r="S76" s="160">
        <v>87.73654939415664</v>
      </c>
      <c r="T76" s="89">
        <v>0.47280223171108543</v>
      </c>
      <c r="U76" s="78">
        <v>3.6227684040606207</v>
      </c>
      <c r="V76" s="85">
        <v>11.69732748592887</v>
      </c>
      <c r="W76" s="80">
        <v>5.0594728924730881E-2</v>
      </c>
      <c r="X76" s="85">
        <v>699.11330513389009</v>
      </c>
      <c r="Y76" s="89" t="s">
        <v>66</v>
      </c>
      <c r="Z76" s="80">
        <v>0.10698945938113905</v>
      </c>
      <c r="AA76" s="78" t="s">
        <v>49</v>
      </c>
      <c r="AB76" s="80" t="s">
        <v>49</v>
      </c>
      <c r="AC76" s="80">
        <v>2.3609473490718697E-2</v>
      </c>
      <c r="AD76" s="80" t="s">
        <v>69</v>
      </c>
      <c r="AE76" s="80">
        <v>1.168000902194254E-2</v>
      </c>
      <c r="AF76" s="80" t="s">
        <v>68</v>
      </c>
      <c r="AG76" s="80" t="s">
        <v>68</v>
      </c>
      <c r="AH76" s="78" t="s">
        <v>66</v>
      </c>
      <c r="AI76" s="78" t="s">
        <v>68</v>
      </c>
      <c r="AJ76" s="80" t="s">
        <v>49</v>
      </c>
      <c r="AK76" s="78" t="s">
        <v>49</v>
      </c>
      <c r="AL76" s="80" t="s">
        <v>49</v>
      </c>
      <c r="AM76" s="78" t="s">
        <v>49</v>
      </c>
      <c r="AN76" s="80" t="s">
        <v>71</v>
      </c>
      <c r="AO76" s="94" t="s">
        <v>47</v>
      </c>
      <c r="AP76" s="159">
        <v>42252</v>
      </c>
      <c r="AQ76" s="42"/>
      <c r="AT76" s="281">
        <f t="shared" si="109"/>
        <v>8.6382360786551207</v>
      </c>
      <c r="AU76" s="281">
        <f t="shared" si="134"/>
        <v>0.41886571785947169</v>
      </c>
      <c r="AV76" s="281">
        <f t="shared" si="135"/>
        <v>0.65381993292476903</v>
      </c>
      <c r="AW76" s="281">
        <f t="shared" si="136"/>
        <v>4.0169029678850041</v>
      </c>
      <c r="AX76" s="281">
        <f t="shared" si="137"/>
        <v>7.2684493922901865</v>
      </c>
      <c r="AY76" s="281">
        <f t="shared" si="138"/>
        <v>120.15168175938113</v>
      </c>
      <c r="AZ76" s="281">
        <f t="shared" si="139"/>
        <v>41.582205422560286</v>
      </c>
      <c r="BA76" s="281">
        <f t="shared" si="140"/>
        <v>16.522137403570284</v>
      </c>
      <c r="BB76" s="281">
        <f t="shared" si="110"/>
        <v>0.22935701004895195</v>
      </c>
      <c r="BC76" s="281">
        <f t="shared" si="111"/>
        <v>87.73654939415664</v>
      </c>
      <c r="BD76" s="281">
        <f t="shared" si="112"/>
        <v>0.47280223171108543</v>
      </c>
      <c r="BE76" s="281">
        <f t="shared" si="113"/>
        <v>3.6227684040606207</v>
      </c>
      <c r="BF76" s="281">
        <f t="shared" si="114"/>
        <v>11.69732748592887</v>
      </c>
      <c r="BG76" s="281">
        <f t="shared" si="115"/>
        <v>5.0594728924730881E-2</v>
      </c>
      <c r="BH76" s="281">
        <f t="shared" si="116"/>
        <v>699.11330513389009</v>
      </c>
      <c r="BI76" s="281">
        <f t="shared" si="117"/>
        <v>0.1</v>
      </c>
      <c r="BJ76" s="281">
        <f t="shared" si="118"/>
        <v>0.10698945938113905</v>
      </c>
      <c r="BK76" s="281">
        <f t="shared" si="119"/>
        <v>0.01</v>
      </c>
      <c r="BL76" s="281">
        <f t="shared" si="120"/>
        <v>0.01</v>
      </c>
      <c r="BM76" s="281">
        <f t="shared" si="121"/>
        <v>2.3609473490718697E-2</v>
      </c>
      <c r="BN76" s="281">
        <f t="shared" si="122"/>
        <v>0.02</v>
      </c>
      <c r="BO76" s="281">
        <f t="shared" si="123"/>
        <v>1.168000902194254E-2</v>
      </c>
      <c r="BP76" s="281">
        <f t="shared" si="124"/>
        <v>0.04</v>
      </c>
      <c r="BQ76" s="281">
        <f t="shared" si="125"/>
        <v>0.04</v>
      </c>
      <c r="BR76" s="281">
        <f t="shared" si="126"/>
        <v>0.1</v>
      </c>
      <c r="BS76" s="281">
        <f t="shared" si="127"/>
        <v>0.04</v>
      </c>
      <c r="BT76" s="281">
        <f t="shared" si="128"/>
        <v>0.01</v>
      </c>
      <c r="BU76" s="281">
        <f t="shared" si="129"/>
        <v>0.01</v>
      </c>
      <c r="BV76" s="281">
        <f t="shared" si="130"/>
        <v>0.01</v>
      </c>
      <c r="BW76" s="281">
        <f t="shared" si="131"/>
        <v>0.01</v>
      </c>
      <c r="BX76" s="281">
        <f t="shared" si="132"/>
        <v>0.05</v>
      </c>
      <c r="BY76" s="281">
        <f t="shared" si="133"/>
        <v>0.03</v>
      </c>
    </row>
    <row r="77" spans="2:77" s="1" customFormat="1" ht="15" customHeight="1">
      <c r="B77" s="40" t="s">
        <v>98</v>
      </c>
      <c r="C77" s="9"/>
      <c r="D77" s="9"/>
      <c r="E77" s="9"/>
      <c r="F77" s="9"/>
      <c r="G77" s="9"/>
      <c r="H77" s="9"/>
      <c r="I77" s="43"/>
      <c r="J77" s="79">
        <v>13.745340000000001</v>
      </c>
      <c r="K77" s="79">
        <v>0.80606259999999996</v>
      </c>
      <c r="L77" s="80">
        <v>0.96029509999999996</v>
      </c>
      <c r="M77" s="80">
        <v>4.3008159999999997E-2</v>
      </c>
      <c r="N77" s="89">
        <v>7.0716299999999999</v>
      </c>
      <c r="O77" s="79">
        <v>30.884910000000001</v>
      </c>
      <c r="P77" s="79">
        <v>11.86397</v>
      </c>
      <c r="Q77" s="89">
        <v>3.1656529999999998</v>
      </c>
      <c r="R77" s="79">
        <v>0.18826519999999999</v>
      </c>
      <c r="S77" s="89">
        <v>71.602170000000001</v>
      </c>
      <c r="T77" s="89">
        <v>1.190388</v>
      </c>
      <c r="U77" s="78">
        <v>1.064709E-2</v>
      </c>
      <c r="V77" s="79">
        <v>1.6522289999999999</v>
      </c>
      <c r="W77" s="80">
        <v>5.6901260000000002E-2</v>
      </c>
      <c r="X77" s="85">
        <v>428.6198</v>
      </c>
      <c r="Y77" s="79">
        <v>0.1238235</v>
      </c>
      <c r="Z77" s="80">
        <v>2.6595690000000002E-2</v>
      </c>
      <c r="AA77" s="78" t="s">
        <v>49</v>
      </c>
      <c r="AB77" s="80" t="s">
        <v>47</v>
      </c>
      <c r="AC77" s="80">
        <v>1.3218880000000001E-2</v>
      </c>
      <c r="AD77" s="80" t="s">
        <v>49</v>
      </c>
      <c r="AE77" s="80" t="s">
        <v>69</v>
      </c>
      <c r="AF77" s="80" t="s">
        <v>69</v>
      </c>
      <c r="AG77" s="80" t="s">
        <v>47</v>
      </c>
      <c r="AH77" s="80" t="s">
        <v>67</v>
      </c>
      <c r="AI77" s="80" t="s">
        <v>49</v>
      </c>
      <c r="AJ77" s="80">
        <v>2.415834E-2</v>
      </c>
      <c r="AK77" s="78" t="s">
        <v>42</v>
      </c>
      <c r="AL77" s="80" t="s">
        <v>49</v>
      </c>
      <c r="AM77" s="80" t="s">
        <v>49</v>
      </c>
      <c r="AN77" s="80" t="s">
        <v>71</v>
      </c>
      <c r="AO77" s="80" t="s">
        <v>71</v>
      </c>
      <c r="AP77" s="100">
        <v>42060</v>
      </c>
      <c r="AQ77" s="42"/>
      <c r="AT77" s="281">
        <f t="shared" si="109"/>
        <v>13.745340000000001</v>
      </c>
      <c r="AU77" s="281">
        <f t="shared" si="134"/>
        <v>0.80606259999999996</v>
      </c>
      <c r="AV77" s="281">
        <f t="shared" si="135"/>
        <v>0.96029509999999996</v>
      </c>
      <c r="AW77" s="281">
        <f t="shared" si="136"/>
        <v>4.3008159999999997E-2</v>
      </c>
      <c r="AX77" s="281">
        <f t="shared" si="137"/>
        <v>7.0716299999999999</v>
      </c>
      <c r="AY77" s="281">
        <f t="shared" si="138"/>
        <v>30.884910000000001</v>
      </c>
      <c r="AZ77" s="281">
        <f t="shared" si="139"/>
        <v>11.86397</v>
      </c>
      <c r="BA77" s="281">
        <f t="shared" si="140"/>
        <v>3.1656529999999998</v>
      </c>
      <c r="BB77" s="281">
        <f t="shared" si="110"/>
        <v>0.18826519999999999</v>
      </c>
      <c r="BC77" s="281">
        <f t="shared" si="111"/>
        <v>71.602170000000001</v>
      </c>
      <c r="BD77" s="281">
        <f t="shared" si="112"/>
        <v>1.190388</v>
      </c>
      <c r="BE77" s="281">
        <f t="shared" si="113"/>
        <v>1.064709E-2</v>
      </c>
      <c r="BF77" s="281">
        <f t="shared" si="114"/>
        <v>1.6522289999999999</v>
      </c>
      <c r="BG77" s="281">
        <f t="shared" si="115"/>
        <v>5.6901260000000002E-2</v>
      </c>
      <c r="BH77" s="281">
        <f t="shared" si="116"/>
        <v>428.6198</v>
      </c>
      <c r="BI77" s="281">
        <f t="shared" si="117"/>
        <v>0.1238235</v>
      </c>
      <c r="BJ77" s="281">
        <f t="shared" si="118"/>
        <v>2.6595690000000002E-2</v>
      </c>
      <c r="BK77" s="281">
        <f t="shared" si="119"/>
        <v>0.01</v>
      </c>
      <c r="BL77" s="281">
        <f t="shared" si="120"/>
        <v>0.03</v>
      </c>
      <c r="BM77" s="281">
        <f t="shared" si="121"/>
        <v>1.3218880000000001E-2</v>
      </c>
      <c r="BN77" s="281">
        <f t="shared" si="122"/>
        <v>0.01</v>
      </c>
      <c r="BO77" s="281">
        <f t="shared" si="123"/>
        <v>0.02</v>
      </c>
      <c r="BP77" s="281">
        <f t="shared" si="124"/>
        <v>0.02</v>
      </c>
      <c r="BQ77" s="281">
        <f t="shared" si="125"/>
        <v>0.03</v>
      </c>
      <c r="BR77" s="281">
        <f t="shared" si="126"/>
        <v>0.06</v>
      </c>
      <c r="BS77" s="281">
        <f t="shared" si="127"/>
        <v>0.01</v>
      </c>
      <c r="BT77" s="281">
        <f t="shared" si="128"/>
        <v>2.415834E-2</v>
      </c>
      <c r="BU77" s="281">
        <f t="shared" si="129"/>
        <v>0.01</v>
      </c>
      <c r="BV77" s="281">
        <f t="shared" si="130"/>
        <v>0.01</v>
      </c>
      <c r="BW77" s="281">
        <f t="shared" si="131"/>
        <v>0.01</v>
      </c>
      <c r="BX77" s="281">
        <f t="shared" si="132"/>
        <v>0.05</v>
      </c>
      <c r="BY77" s="281">
        <f t="shared" si="133"/>
        <v>0.05</v>
      </c>
    </row>
    <row r="78" spans="2:77" s="1" customFormat="1" ht="15" customHeight="1">
      <c r="B78" s="87" t="s">
        <v>98</v>
      </c>
      <c r="C78" s="9"/>
      <c r="D78" s="9"/>
      <c r="E78" s="9"/>
      <c r="F78" s="9"/>
      <c r="G78" s="9"/>
      <c r="H78" s="9"/>
      <c r="I78" s="43"/>
      <c r="J78" s="79">
        <v>5.409033</v>
      </c>
      <c r="K78" s="79">
        <v>1.1733720000000001</v>
      </c>
      <c r="L78" s="80">
        <v>7.1083869999999996</v>
      </c>
      <c r="M78" s="80">
        <v>7.6761780000000002E-2</v>
      </c>
      <c r="N78" s="89">
        <v>13.748620000000001</v>
      </c>
      <c r="O78" s="79">
        <v>362.71730000000002</v>
      </c>
      <c r="P78" s="79">
        <v>55.188839999999999</v>
      </c>
      <c r="Q78" s="89">
        <v>26.028749999999999</v>
      </c>
      <c r="R78" s="79">
        <v>6.1388999999999999E-2</v>
      </c>
      <c r="S78" s="89">
        <v>123.5654</v>
      </c>
      <c r="T78" s="89">
        <v>0.35823709999999997</v>
      </c>
      <c r="U78" s="78" t="s">
        <v>49</v>
      </c>
      <c r="V78" s="79">
        <v>45.238210000000002</v>
      </c>
      <c r="W78" s="80">
        <v>0.36623990000000001</v>
      </c>
      <c r="X78" s="85">
        <v>672.18349999999998</v>
      </c>
      <c r="Y78" s="79">
        <v>0.24165829999999999</v>
      </c>
      <c r="Z78" s="80">
        <v>0.20544950000000001</v>
      </c>
      <c r="AA78" s="80" t="s">
        <v>69</v>
      </c>
      <c r="AB78" s="80" t="s">
        <v>69</v>
      </c>
      <c r="AC78" s="80">
        <v>0.13681599999999999</v>
      </c>
      <c r="AD78" s="80" t="s">
        <v>49</v>
      </c>
      <c r="AE78" s="80">
        <v>2.5096E-2</v>
      </c>
      <c r="AF78" s="80" t="s">
        <v>49</v>
      </c>
      <c r="AG78" s="80" t="s">
        <v>47</v>
      </c>
      <c r="AH78" s="80" t="s">
        <v>66</v>
      </c>
      <c r="AI78" s="80" t="s">
        <v>69</v>
      </c>
      <c r="AJ78" s="80">
        <v>3.3211360000000002E-2</v>
      </c>
      <c r="AK78" s="80" t="s">
        <v>49</v>
      </c>
      <c r="AL78" s="80" t="s">
        <v>69</v>
      </c>
      <c r="AM78" s="80" t="s">
        <v>49</v>
      </c>
      <c r="AN78" s="80" t="s">
        <v>76</v>
      </c>
      <c r="AO78" s="80" t="s">
        <v>71</v>
      </c>
      <c r="AP78" s="100">
        <v>41908</v>
      </c>
      <c r="AQ78" s="42"/>
      <c r="AT78" s="281">
        <f t="shared" si="109"/>
        <v>5.409033</v>
      </c>
      <c r="AU78" s="281">
        <f t="shared" si="134"/>
        <v>1.1733720000000001</v>
      </c>
      <c r="AV78" s="281">
        <f t="shared" si="135"/>
        <v>7.1083869999999996</v>
      </c>
      <c r="AW78" s="281">
        <f t="shared" si="136"/>
        <v>7.6761780000000002E-2</v>
      </c>
      <c r="AX78" s="281">
        <f t="shared" si="137"/>
        <v>13.748620000000001</v>
      </c>
      <c r="AY78" s="281">
        <f t="shared" si="138"/>
        <v>362.71730000000002</v>
      </c>
      <c r="AZ78" s="281">
        <f t="shared" si="139"/>
        <v>55.188839999999999</v>
      </c>
      <c r="BA78" s="281">
        <f t="shared" si="140"/>
        <v>26.028749999999999</v>
      </c>
      <c r="BB78" s="281">
        <f t="shared" si="110"/>
        <v>6.1388999999999999E-2</v>
      </c>
      <c r="BC78" s="281">
        <f t="shared" si="111"/>
        <v>123.5654</v>
      </c>
      <c r="BD78" s="281">
        <f t="shared" si="112"/>
        <v>0.35823709999999997</v>
      </c>
      <c r="BE78" s="281">
        <f t="shared" si="113"/>
        <v>0.01</v>
      </c>
      <c r="BF78" s="281">
        <f t="shared" si="114"/>
        <v>45.238210000000002</v>
      </c>
      <c r="BG78" s="281">
        <f t="shared" si="115"/>
        <v>0.36623990000000001</v>
      </c>
      <c r="BH78" s="281">
        <f t="shared" si="116"/>
        <v>672.18349999999998</v>
      </c>
      <c r="BI78" s="281">
        <f t="shared" si="117"/>
        <v>0.24165829999999999</v>
      </c>
      <c r="BJ78" s="281">
        <f t="shared" si="118"/>
        <v>0.20544950000000001</v>
      </c>
      <c r="BK78" s="281">
        <f t="shared" si="119"/>
        <v>0.02</v>
      </c>
      <c r="BL78" s="281">
        <f t="shared" si="120"/>
        <v>0.02</v>
      </c>
      <c r="BM78" s="281">
        <f t="shared" si="121"/>
        <v>0.13681599999999999</v>
      </c>
      <c r="BN78" s="281">
        <f t="shared" si="122"/>
        <v>0.01</v>
      </c>
      <c r="BO78" s="281">
        <f t="shared" si="123"/>
        <v>2.5096E-2</v>
      </c>
      <c r="BP78" s="281">
        <f t="shared" si="124"/>
        <v>0.01</v>
      </c>
      <c r="BQ78" s="281">
        <f t="shared" si="125"/>
        <v>0.03</v>
      </c>
      <c r="BR78" s="281">
        <f t="shared" si="126"/>
        <v>0.1</v>
      </c>
      <c r="BS78" s="281">
        <f t="shared" si="127"/>
        <v>0.02</v>
      </c>
      <c r="BT78" s="281">
        <f t="shared" si="128"/>
        <v>3.3211360000000002E-2</v>
      </c>
      <c r="BU78" s="281">
        <f t="shared" si="129"/>
        <v>0.01</v>
      </c>
      <c r="BV78" s="281">
        <f t="shared" si="130"/>
        <v>0.02</v>
      </c>
      <c r="BW78" s="281">
        <f t="shared" si="131"/>
        <v>0.01</v>
      </c>
      <c r="BX78" s="281">
        <f t="shared" si="132"/>
        <v>0.09</v>
      </c>
      <c r="BY78" s="281">
        <f t="shared" si="133"/>
        <v>0.05</v>
      </c>
    </row>
    <row r="79" spans="2:77" s="1" customFormat="1" ht="15" customHeight="1">
      <c r="B79" s="87" t="s">
        <v>98</v>
      </c>
      <c r="C79" s="9"/>
      <c r="D79" s="9"/>
      <c r="E79" s="9"/>
      <c r="F79" s="9"/>
      <c r="G79" s="9"/>
      <c r="H79" s="9"/>
      <c r="I79" s="43"/>
      <c r="J79" s="79">
        <v>2.0763400000000001</v>
      </c>
      <c r="K79" s="79">
        <v>0.32898169999999999</v>
      </c>
      <c r="L79" s="80" t="s">
        <v>47</v>
      </c>
      <c r="M79" s="80" t="s">
        <v>67</v>
      </c>
      <c r="N79" s="79">
        <v>0.256247</v>
      </c>
      <c r="O79" s="79">
        <v>0.90582379999999996</v>
      </c>
      <c r="P79" s="79">
        <v>0.92054599999999998</v>
      </c>
      <c r="Q79" s="79" t="s">
        <v>85</v>
      </c>
      <c r="R79" s="79" t="s">
        <v>47</v>
      </c>
      <c r="S79" s="79">
        <v>7.9822389999999999</v>
      </c>
      <c r="T79" s="79" t="s">
        <v>86</v>
      </c>
      <c r="U79" s="80" t="s">
        <v>68</v>
      </c>
      <c r="V79" s="79">
        <v>0.15571170000000001</v>
      </c>
      <c r="W79" s="80" t="s">
        <v>68</v>
      </c>
      <c r="X79" s="85">
        <v>457.14510000000001</v>
      </c>
      <c r="Y79" s="79" t="s">
        <v>47</v>
      </c>
      <c r="Z79" s="80" t="s">
        <v>69</v>
      </c>
      <c r="AA79" s="80" t="s">
        <v>69</v>
      </c>
      <c r="AB79" s="80" t="s">
        <v>47</v>
      </c>
      <c r="AC79" s="80" t="s">
        <v>69</v>
      </c>
      <c r="AD79" s="80" t="s">
        <v>69</v>
      </c>
      <c r="AE79" s="80" t="s">
        <v>71</v>
      </c>
      <c r="AF79" s="80" t="s">
        <v>76</v>
      </c>
      <c r="AG79" s="80" t="s">
        <v>81</v>
      </c>
      <c r="AH79" s="80" t="s">
        <v>81</v>
      </c>
      <c r="AI79" s="80" t="s">
        <v>49</v>
      </c>
      <c r="AJ79" s="80" t="s">
        <v>69</v>
      </c>
      <c r="AK79" s="80" t="s">
        <v>69</v>
      </c>
      <c r="AL79" s="80" t="s">
        <v>87</v>
      </c>
      <c r="AM79" s="80" t="s">
        <v>49</v>
      </c>
      <c r="AN79" s="80" t="s">
        <v>72</v>
      </c>
      <c r="AO79" s="80" t="s">
        <v>49</v>
      </c>
      <c r="AP79" s="100">
        <v>41523</v>
      </c>
      <c r="AQ79" s="41"/>
      <c r="AT79" s="281">
        <f t="shared" si="109"/>
        <v>2.0763400000000001</v>
      </c>
      <c r="AU79" s="281">
        <f t="shared" si="134"/>
        <v>0.32898169999999999</v>
      </c>
      <c r="AV79" s="281">
        <f t="shared" si="135"/>
        <v>0.03</v>
      </c>
      <c r="AW79" s="281">
        <f t="shared" si="136"/>
        <v>0.06</v>
      </c>
      <c r="AX79" s="281">
        <f t="shared" si="137"/>
        <v>0.256247</v>
      </c>
      <c r="AY79" s="281">
        <f t="shared" si="138"/>
        <v>0.90582379999999996</v>
      </c>
      <c r="AZ79" s="281">
        <f t="shared" si="139"/>
        <v>0.92054599999999998</v>
      </c>
      <c r="BA79" s="281">
        <f t="shared" si="140"/>
        <v>0.5</v>
      </c>
      <c r="BB79" s="281">
        <f t="shared" si="110"/>
        <v>0.03</v>
      </c>
      <c r="BC79" s="281">
        <f t="shared" si="111"/>
        <v>7.9822389999999999</v>
      </c>
      <c r="BD79" s="281">
        <f t="shared" si="112"/>
        <v>0.3</v>
      </c>
      <c r="BE79" s="281">
        <f t="shared" si="113"/>
        <v>0.04</v>
      </c>
      <c r="BF79" s="281">
        <f t="shared" si="114"/>
        <v>0.15571170000000001</v>
      </c>
      <c r="BG79" s="281">
        <f t="shared" si="115"/>
        <v>0.04</v>
      </c>
      <c r="BH79" s="281">
        <f t="shared" si="116"/>
        <v>457.14510000000001</v>
      </c>
      <c r="BI79" s="281">
        <f t="shared" si="117"/>
        <v>0.03</v>
      </c>
      <c r="BJ79" s="281">
        <f t="shared" si="118"/>
        <v>0.02</v>
      </c>
      <c r="BK79" s="281">
        <f t="shared" si="119"/>
        <v>0.02</v>
      </c>
      <c r="BL79" s="281">
        <f t="shared" si="120"/>
        <v>0.03</v>
      </c>
      <c r="BM79" s="281">
        <f t="shared" si="121"/>
        <v>0.02</v>
      </c>
      <c r="BN79" s="281">
        <f t="shared" si="122"/>
        <v>0.02</v>
      </c>
      <c r="BO79" s="281">
        <f t="shared" si="123"/>
        <v>0.05</v>
      </c>
      <c r="BP79" s="281">
        <f t="shared" si="124"/>
        <v>0.09</v>
      </c>
      <c r="BQ79" s="281">
        <f t="shared" si="125"/>
        <v>0.1</v>
      </c>
      <c r="BR79" s="281">
        <f t="shared" si="126"/>
        <v>0.1</v>
      </c>
      <c r="BS79" s="281">
        <f t="shared" si="127"/>
        <v>0.01</v>
      </c>
      <c r="BT79" s="281">
        <f t="shared" si="128"/>
        <v>0.02</v>
      </c>
      <c r="BU79" s="281">
        <f t="shared" si="129"/>
        <v>0.02</v>
      </c>
      <c r="BV79" s="281">
        <f t="shared" si="130"/>
        <v>0.01</v>
      </c>
      <c r="BW79" s="281">
        <f t="shared" si="131"/>
        <v>0.01</v>
      </c>
      <c r="BX79" s="281">
        <f t="shared" si="132"/>
        <v>0.08</v>
      </c>
      <c r="BY79" s="281">
        <f t="shared" si="133"/>
        <v>0.01</v>
      </c>
    </row>
    <row r="80" spans="2:77" s="1" customFormat="1" ht="15" customHeight="1">
      <c r="B80" s="87" t="s">
        <v>98</v>
      </c>
      <c r="C80" s="9"/>
      <c r="D80" s="9"/>
      <c r="E80" s="9"/>
      <c r="F80" s="9"/>
      <c r="G80" s="9"/>
      <c r="H80" s="9"/>
      <c r="I80" s="43"/>
      <c r="J80" s="88">
        <v>1.5440050000000001</v>
      </c>
      <c r="K80" s="79">
        <v>2.4840589999999998</v>
      </c>
      <c r="L80" s="80">
        <v>8.3595970000000006E-2</v>
      </c>
      <c r="M80" s="80">
        <v>6.3668530000000001E-2</v>
      </c>
      <c r="N80" s="89">
        <v>0.44743719999999998</v>
      </c>
      <c r="O80" s="79">
        <v>10.67956</v>
      </c>
      <c r="P80" s="79">
        <v>2.979177</v>
      </c>
      <c r="Q80" s="89" t="s">
        <v>82</v>
      </c>
      <c r="R80" s="79">
        <v>2.6237119999999999E-2</v>
      </c>
      <c r="S80" s="89">
        <v>1.994591</v>
      </c>
      <c r="T80" s="89" t="s">
        <v>4</v>
      </c>
      <c r="U80" s="78" t="s">
        <v>71</v>
      </c>
      <c r="V80" s="79">
        <v>2.5058959999999999</v>
      </c>
      <c r="W80" s="80" t="s">
        <v>49</v>
      </c>
      <c r="X80" s="85">
        <v>962.976</v>
      </c>
      <c r="Y80" s="79">
        <v>8.9016520000000002E-2</v>
      </c>
      <c r="Z80" s="80" t="s">
        <v>69</v>
      </c>
      <c r="AA80" s="80" t="s">
        <v>49</v>
      </c>
      <c r="AB80" s="80" t="s">
        <v>49</v>
      </c>
      <c r="AC80" s="80" t="s">
        <v>69</v>
      </c>
      <c r="AD80" s="80" t="s">
        <v>69</v>
      </c>
      <c r="AE80" s="80" t="s">
        <v>49</v>
      </c>
      <c r="AF80" s="80" t="s">
        <v>68</v>
      </c>
      <c r="AG80" s="80" t="s">
        <v>69</v>
      </c>
      <c r="AH80" s="80" t="s">
        <v>81</v>
      </c>
      <c r="AI80" s="80" t="s">
        <v>69</v>
      </c>
      <c r="AJ80" s="80" t="s">
        <v>47</v>
      </c>
      <c r="AK80" s="80" t="s">
        <v>69</v>
      </c>
      <c r="AL80" s="80" t="s">
        <v>69</v>
      </c>
      <c r="AM80" s="80" t="s">
        <v>49</v>
      </c>
      <c r="AN80" s="80" t="s">
        <v>72</v>
      </c>
      <c r="AO80" s="86" t="s">
        <v>71</v>
      </c>
      <c r="AP80" s="100">
        <v>41285</v>
      </c>
      <c r="AQ80" s="41"/>
      <c r="AT80" s="281">
        <f t="shared" si="109"/>
        <v>1.5440050000000001</v>
      </c>
      <c r="AU80" s="281">
        <f t="shared" si="134"/>
        <v>2.4840589999999998</v>
      </c>
      <c r="AV80" s="281">
        <f t="shared" si="135"/>
        <v>8.3595970000000006E-2</v>
      </c>
      <c r="AW80" s="281">
        <f t="shared" si="136"/>
        <v>6.3668530000000001E-2</v>
      </c>
      <c r="AX80" s="281">
        <f t="shared" si="137"/>
        <v>0.44743719999999998</v>
      </c>
      <c r="AY80" s="281">
        <f t="shared" si="138"/>
        <v>10.67956</v>
      </c>
      <c r="AZ80" s="281">
        <f t="shared" si="139"/>
        <v>2.979177</v>
      </c>
      <c r="BA80" s="281">
        <f t="shared" si="140"/>
        <v>0.2</v>
      </c>
      <c r="BB80" s="281">
        <f t="shared" si="110"/>
        <v>2.6237119999999999E-2</v>
      </c>
      <c r="BC80" s="281">
        <f t="shared" si="111"/>
        <v>1.994591</v>
      </c>
      <c r="BD80" s="281">
        <f t="shared" si="112"/>
        <v>0.2</v>
      </c>
      <c r="BE80" s="281">
        <f t="shared" si="113"/>
        <v>0.05</v>
      </c>
      <c r="BF80" s="281">
        <f t="shared" si="114"/>
        <v>2.5058959999999999</v>
      </c>
      <c r="BG80" s="281">
        <f t="shared" si="115"/>
        <v>0.01</v>
      </c>
      <c r="BH80" s="281">
        <f t="shared" si="116"/>
        <v>962.976</v>
      </c>
      <c r="BI80" s="281">
        <f t="shared" si="117"/>
        <v>8.9016520000000002E-2</v>
      </c>
      <c r="BJ80" s="281">
        <f t="shared" si="118"/>
        <v>0.02</v>
      </c>
      <c r="BK80" s="281">
        <f t="shared" si="119"/>
        <v>0.01</v>
      </c>
      <c r="BL80" s="281">
        <f t="shared" si="120"/>
        <v>0.01</v>
      </c>
      <c r="BM80" s="281">
        <f t="shared" si="121"/>
        <v>0.02</v>
      </c>
      <c r="BN80" s="281">
        <f t="shared" si="122"/>
        <v>0.02</v>
      </c>
      <c r="BO80" s="281">
        <f t="shared" si="123"/>
        <v>0.01</v>
      </c>
      <c r="BP80" s="281">
        <f t="shared" si="124"/>
        <v>0.04</v>
      </c>
      <c r="BQ80" s="281">
        <f t="shared" si="125"/>
        <v>0.02</v>
      </c>
      <c r="BR80" s="281">
        <f t="shared" si="126"/>
        <v>0.1</v>
      </c>
      <c r="BS80" s="281">
        <f t="shared" si="127"/>
        <v>0.02</v>
      </c>
      <c r="BT80" s="281">
        <f t="shared" si="128"/>
        <v>0.03</v>
      </c>
      <c r="BU80" s="281">
        <f t="shared" si="129"/>
        <v>0.02</v>
      </c>
      <c r="BV80" s="281">
        <f t="shared" si="130"/>
        <v>0.02</v>
      </c>
      <c r="BW80" s="281">
        <f t="shared" si="131"/>
        <v>0.01</v>
      </c>
      <c r="BX80" s="281">
        <f t="shared" si="132"/>
        <v>0.08</v>
      </c>
      <c r="BY80" s="281">
        <f t="shared" si="133"/>
        <v>0.05</v>
      </c>
    </row>
    <row r="81" spans="2:77" s="1" customFormat="1" ht="15" customHeight="1">
      <c r="B81" s="40"/>
      <c r="C81" s="9"/>
      <c r="D81" s="9"/>
      <c r="E81" s="9"/>
      <c r="F81" s="9"/>
      <c r="G81" s="9"/>
      <c r="H81" s="9"/>
      <c r="I81" s="43"/>
      <c r="J81" s="165"/>
      <c r="K81" s="166"/>
      <c r="L81" s="167"/>
      <c r="M81" s="167"/>
      <c r="N81" s="166"/>
      <c r="O81" s="166"/>
      <c r="P81" s="166"/>
      <c r="Q81" s="166"/>
      <c r="R81" s="166"/>
      <c r="S81" s="166"/>
      <c r="T81" s="166"/>
      <c r="U81" s="167"/>
      <c r="V81" s="166"/>
      <c r="W81" s="167"/>
      <c r="X81" s="168"/>
      <c r="Y81" s="166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9"/>
      <c r="AP81" s="100"/>
      <c r="AQ81" s="41"/>
      <c r="AS81" s="1" t="s">
        <v>158</v>
      </c>
      <c r="AT81" s="284">
        <f>AVERAGE(AT65:AT80)</f>
        <v>12.047022770262501</v>
      </c>
      <c r="AU81" s="284">
        <f t="shared" ref="AU81:BY81" si="141">AVERAGE(AU65:AU80)</f>
        <v>2.8968203419936249</v>
      </c>
      <c r="AV81" s="284">
        <f t="shared" si="141"/>
        <v>1.8410757990169184</v>
      </c>
      <c r="AW81" s="284">
        <f t="shared" si="141"/>
        <v>0.37846681838819463</v>
      </c>
      <c r="AX81" s="284">
        <f t="shared" si="141"/>
        <v>14.752800334786979</v>
      </c>
      <c r="AY81" s="284">
        <f t="shared" si="141"/>
        <v>85.861509154306006</v>
      </c>
      <c r="AZ81" s="284">
        <f t="shared" si="141"/>
        <v>106.91697220353299</v>
      </c>
      <c r="BA81" s="284">
        <f t="shared" si="141"/>
        <v>7.5838317296805631</v>
      </c>
      <c r="BB81" s="284">
        <f t="shared" si="141"/>
        <v>0.15011005711733288</v>
      </c>
      <c r="BC81" s="284">
        <f t="shared" si="141"/>
        <v>56.741203919628973</v>
      </c>
      <c r="BD81" s="284">
        <f t="shared" si="141"/>
        <v>0.44125055468105356</v>
      </c>
      <c r="BE81" s="284">
        <f t="shared" si="141"/>
        <v>0.26423077988488058</v>
      </c>
      <c r="BF81" s="284">
        <f t="shared" si="141"/>
        <v>6.4449783730733632</v>
      </c>
      <c r="BG81" s="284">
        <f t="shared" si="141"/>
        <v>6.7226176807795676E-2</v>
      </c>
      <c r="BH81" s="284">
        <f t="shared" si="141"/>
        <v>294.36818922826563</v>
      </c>
      <c r="BI81" s="284">
        <f t="shared" si="141"/>
        <v>0.19545163049421937</v>
      </c>
      <c r="BJ81" s="284">
        <f t="shared" si="141"/>
        <v>4.5130038545835235E-2</v>
      </c>
      <c r="BK81" s="284">
        <f t="shared" si="141"/>
        <v>5.1596364981954093E-2</v>
      </c>
      <c r="BL81" s="284">
        <f t="shared" si="141"/>
        <v>2.6762271250000004E-2</v>
      </c>
      <c r="BM81" s="284">
        <f t="shared" si="141"/>
        <v>5.4225051918749462E-2</v>
      </c>
      <c r="BN81" s="284">
        <f t="shared" si="141"/>
        <v>1.8466650813346034E-2</v>
      </c>
      <c r="BO81" s="284">
        <f t="shared" si="141"/>
        <v>2.7957674313871413E-2</v>
      </c>
      <c r="BP81" s="284">
        <f t="shared" si="141"/>
        <v>4.0771419433322291E-2</v>
      </c>
      <c r="BQ81" s="284">
        <f t="shared" si="141"/>
        <v>3.1875000000000001E-2</v>
      </c>
      <c r="BR81" s="284">
        <f t="shared" si="141"/>
        <v>6.3125000000000001E-2</v>
      </c>
      <c r="BS81" s="284">
        <f t="shared" si="141"/>
        <v>1.6875000000000001E-2</v>
      </c>
      <c r="BT81" s="284">
        <f t="shared" si="141"/>
        <v>5.0331113347642099E-2</v>
      </c>
      <c r="BU81" s="284">
        <f t="shared" si="141"/>
        <v>2.2500000000000006E-2</v>
      </c>
      <c r="BV81" s="284">
        <f t="shared" si="141"/>
        <v>1.6250000000000001E-2</v>
      </c>
      <c r="BW81" s="284">
        <f t="shared" si="141"/>
        <v>0.01</v>
      </c>
      <c r="BX81" s="284">
        <f t="shared" si="141"/>
        <v>7.0217257658780424E-2</v>
      </c>
      <c r="BY81" s="284">
        <f t="shared" si="141"/>
        <v>7.0114681807544418E-2</v>
      </c>
    </row>
    <row r="82" spans="2:77" s="1" customFormat="1" ht="15" customHeight="1">
      <c r="B82" s="87"/>
      <c r="C82" s="9"/>
      <c r="D82" s="9"/>
      <c r="E82" s="9"/>
      <c r="F82" s="9"/>
      <c r="G82" s="9"/>
      <c r="H82" s="9"/>
      <c r="I82" s="43"/>
      <c r="J82" s="165"/>
      <c r="K82" s="166"/>
      <c r="L82" s="167"/>
      <c r="M82" s="167"/>
      <c r="N82" s="170"/>
      <c r="O82" s="166"/>
      <c r="P82" s="166"/>
      <c r="Q82" s="166"/>
      <c r="R82" s="166"/>
      <c r="S82" s="170"/>
      <c r="T82" s="170"/>
      <c r="U82" s="171"/>
      <c r="V82" s="166"/>
      <c r="W82" s="167"/>
      <c r="X82" s="168"/>
      <c r="Y82" s="170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9"/>
      <c r="AP82" s="100"/>
      <c r="AQ82" s="41"/>
      <c r="AS82" s="1" t="s">
        <v>159</v>
      </c>
      <c r="AT82" s="285">
        <f>_xlfn.STDEV.S(AT65:AT80)</f>
        <v>21.723022542469351</v>
      </c>
      <c r="AU82" s="285">
        <f t="shared" ref="AU82:BY82" si="142">_xlfn.STDEV.S(AU65:AU80)</f>
        <v>5.8541312251754274</v>
      </c>
      <c r="AV82" s="285">
        <f t="shared" si="142"/>
        <v>4.6760687533376419</v>
      </c>
      <c r="AW82" s="285">
        <f t="shared" si="142"/>
        <v>0.99888733065627511</v>
      </c>
      <c r="AX82" s="285">
        <f t="shared" si="142"/>
        <v>19.204958403648774</v>
      </c>
      <c r="AY82" s="285">
        <f t="shared" si="142"/>
        <v>137.02631629938472</v>
      </c>
      <c r="AZ82" s="285">
        <f t="shared" si="142"/>
        <v>356.038889490472</v>
      </c>
      <c r="BA82" s="285">
        <f t="shared" si="142"/>
        <v>8.0405896915146489</v>
      </c>
      <c r="BB82" s="285">
        <f t="shared" si="142"/>
        <v>0.21196234747468409</v>
      </c>
      <c r="BC82" s="285">
        <f t="shared" si="142"/>
        <v>51.336542729844162</v>
      </c>
      <c r="BD82" s="285">
        <f t="shared" si="142"/>
        <v>0.33995401646889406</v>
      </c>
      <c r="BE82" s="285">
        <f t="shared" si="142"/>
        <v>0.89605999430867966</v>
      </c>
      <c r="BF82" s="285">
        <f t="shared" si="142"/>
        <v>11.131044881953326</v>
      </c>
      <c r="BG82" s="285">
        <f t="shared" si="142"/>
        <v>8.7466331139482587E-2</v>
      </c>
      <c r="BH82" s="285">
        <f t="shared" si="142"/>
        <v>297.39025255961224</v>
      </c>
      <c r="BI82" s="285">
        <f t="shared" si="142"/>
        <v>0.1243627950478817</v>
      </c>
      <c r="BJ82" s="285">
        <f t="shared" si="142"/>
        <v>5.2756473498125012E-2</v>
      </c>
      <c r="BK82" s="285">
        <f t="shared" si="142"/>
        <v>8.0782087984755738E-2</v>
      </c>
      <c r="BL82" s="285">
        <f t="shared" si="142"/>
        <v>1.9615640341418675E-2</v>
      </c>
      <c r="BM82" s="285">
        <f t="shared" si="142"/>
        <v>0.11024838494595816</v>
      </c>
      <c r="BN82" s="285">
        <f t="shared" si="142"/>
        <v>1.6409152764919159E-2</v>
      </c>
      <c r="BO82" s="285">
        <f t="shared" si="142"/>
        <v>1.6784992396926029E-2</v>
      </c>
      <c r="BP82" s="285">
        <f t="shared" si="142"/>
        <v>2.8546974641906218E-2</v>
      </c>
      <c r="BQ82" s="285">
        <f t="shared" si="142"/>
        <v>2.400520776831561E-2</v>
      </c>
      <c r="BR82" s="285">
        <f t="shared" si="142"/>
        <v>3.2190837205639748E-2</v>
      </c>
      <c r="BS82" s="285">
        <f t="shared" si="142"/>
        <v>1.1954775893619532E-2</v>
      </c>
      <c r="BT82" s="285">
        <f t="shared" si="142"/>
        <v>9.1573560201259716E-2</v>
      </c>
      <c r="BU82" s="285">
        <f t="shared" si="142"/>
        <v>1.9493588689617918E-2</v>
      </c>
      <c r="BV82" s="285">
        <f t="shared" si="142"/>
        <v>9.5742710775633833E-3</v>
      </c>
      <c r="BW82" s="285">
        <f t="shared" si="142"/>
        <v>0</v>
      </c>
      <c r="BX82" s="285">
        <f t="shared" si="142"/>
        <v>5.3276683563311687E-2</v>
      </c>
      <c r="BY82" s="285">
        <f t="shared" si="142"/>
        <v>0.13801773800634071</v>
      </c>
    </row>
    <row r="83" spans="2:77" s="1" customFormat="1" ht="15" customHeight="1">
      <c r="B83" s="87"/>
      <c r="C83" s="9"/>
      <c r="D83" s="9"/>
      <c r="E83" s="9"/>
      <c r="F83" s="9"/>
      <c r="G83" s="9"/>
      <c r="H83" s="9"/>
      <c r="I83" s="43"/>
      <c r="J83" s="88"/>
      <c r="K83" s="79"/>
      <c r="L83" s="80"/>
      <c r="M83" s="80"/>
      <c r="N83" s="89"/>
      <c r="O83" s="79"/>
      <c r="P83" s="79"/>
      <c r="Q83" s="89"/>
      <c r="R83" s="79"/>
      <c r="S83" s="89"/>
      <c r="T83" s="89"/>
      <c r="U83" s="78"/>
      <c r="V83" s="79"/>
      <c r="W83" s="80"/>
      <c r="X83" s="85"/>
      <c r="Y83" s="79"/>
      <c r="Z83" s="80"/>
      <c r="AA83" s="80"/>
      <c r="AB83" s="80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3"/>
      <c r="AP83" s="100"/>
      <c r="AQ83" s="4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101"/>
      <c r="BY83" s="101"/>
    </row>
    <row r="84" spans="2:77" s="1" customFormat="1" ht="15" customHeight="1">
      <c r="B84" s="40"/>
      <c r="C84" s="9"/>
      <c r="D84" s="9"/>
      <c r="E84" s="9"/>
      <c r="F84" s="9"/>
      <c r="G84" s="9"/>
      <c r="H84" s="9"/>
      <c r="I84" s="43"/>
      <c r="J84" s="172"/>
      <c r="K84" s="166"/>
      <c r="L84" s="167"/>
      <c r="M84" s="167"/>
      <c r="N84" s="166"/>
      <c r="O84" s="166"/>
      <c r="P84" s="166"/>
      <c r="Q84" s="166"/>
      <c r="R84" s="166"/>
      <c r="S84" s="166"/>
      <c r="T84" s="166"/>
      <c r="U84" s="167"/>
      <c r="V84" s="166"/>
      <c r="W84" s="167"/>
      <c r="X84" s="168"/>
      <c r="Y84" s="166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9"/>
      <c r="AP84" s="100"/>
      <c r="AQ84" s="4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</row>
    <row r="85" spans="2:77" s="39" customFormat="1" ht="15" customHeight="1">
      <c r="B85" s="40" t="s">
        <v>102</v>
      </c>
      <c r="C85" s="9" t="s">
        <v>89</v>
      </c>
      <c r="D85" s="9"/>
      <c r="E85" s="9"/>
      <c r="F85" s="9"/>
      <c r="G85" s="9"/>
      <c r="H85" s="9"/>
      <c r="I85" s="43"/>
      <c r="J85" s="173">
        <v>20</v>
      </c>
      <c r="K85" s="166" t="s">
        <v>69</v>
      </c>
      <c r="L85" s="167">
        <v>0.18</v>
      </c>
      <c r="M85" s="167" t="s">
        <v>67</v>
      </c>
      <c r="N85" s="166">
        <v>2.9</v>
      </c>
      <c r="O85" s="166">
        <v>5.7</v>
      </c>
      <c r="P85" s="166">
        <v>3.9</v>
      </c>
      <c r="Q85" s="166" t="s">
        <v>70</v>
      </c>
      <c r="R85" s="167">
        <v>7.0000000000000007E-2</v>
      </c>
      <c r="S85" s="168">
        <v>240</v>
      </c>
      <c r="T85" s="166" t="s">
        <v>47</v>
      </c>
      <c r="U85" s="167">
        <v>0.08</v>
      </c>
      <c r="V85" s="166">
        <v>0.3</v>
      </c>
      <c r="W85" s="167" t="s">
        <v>49</v>
      </c>
      <c r="X85" s="168">
        <v>54</v>
      </c>
      <c r="Y85" s="166" t="s">
        <v>72</v>
      </c>
      <c r="Z85" s="167" t="s">
        <v>42</v>
      </c>
      <c r="AA85" s="167">
        <v>0.08</v>
      </c>
      <c r="AB85" s="167" t="s">
        <v>69</v>
      </c>
      <c r="AC85" s="167" t="s">
        <v>49</v>
      </c>
      <c r="AD85" s="167" t="s">
        <v>49</v>
      </c>
      <c r="AE85" s="167" t="s">
        <v>49</v>
      </c>
      <c r="AF85" s="167" t="s">
        <v>47</v>
      </c>
      <c r="AG85" s="77" t="s">
        <v>49</v>
      </c>
      <c r="AH85" s="77" t="s">
        <v>49</v>
      </c>
      <c r="AI85" s="167" t="s">
        <v>49</v>
      </c>
      <c r="AJ85" s="167" t="s">
        <v>49</v>
      </c>
      <c r="AK85" s="167" t="s">
        <v>49</v>
      </c>
      <c r="AL85" s="167" t="s">
        <v>69</v>
      </c>
      <c r="AM85" s="167" t="s">
        <v>49</v>
      </c>
      <c r="AN85" s="77" t="s">
        <v>175</v>
      </c>
      <c r="AO85" s="169" t="s">
        <v>72</v>
      </c>
      <c r="AP85" s="119">
        <v>44530</v>
      </c>
      <c r="AQ85" s="42"/>
      <c r="AR85" s="1"/>
      <c r="AT85" s="281">
        <f>IF(ISTEXT(J85)=TRUE, RIGHT(J85,LEN(J85)-1)*1,J85)</f>
        <v>20</v>
      </c>
      <c r="AU85" s="281">
        <f t="shared" ref="AU85:BY92" si="143">IF(ISTEXT(K85)=TRUE, RIGHT(K85,LEN(K85)-1)*1,K85)</f>
        <v>0.02</v>
      </c>
      <c r="AV85" s="281">
        <f t="shared" si="143"/>
        <v>0.18</v>
      </c>
      <c r="AW85" s="281">
        <f t="shared" si="143"/>
        <v>0.06</v>
      </c>
      <c r="AX85" s="281">
        <f t="shared" si="143"/>
        <v>2.9</v>
      </c>
      <c r="AY85" s="281">
        <f t="shared" si="143"/>
        <v>5.7</v>
      </c>
      <c r="AZ85" s="281">
        <f t="shared" si="143"/>
        <v>3.9</v>
      </c>
      <c r="BA85" s="281">
        <f t="shared" si="143"/>
        <v>0.2</v>
      </c>
      <c r="BB85" s="281">
        <f t="shared" si="143"/>
        <v>7.0000000000000007E-2</v>
      </c>
      <c r="BC85" s="281">
        <f t="shared" si="143"/>
        <v>240</v>
      </c>
      <c r="BD85" s="281">
        <f t="shared" si="143"/>
        <v>0.03</v>
      </c>
      <c r="BE85" s="281">
        <f t="shared" si="143"/>
        <v>0.08</v>
      </c>
      <c r="BF85" s="281">
        <f t="shared" si="143"/>
        <v>0.3</v>
      </c>
      <c r="BG85" s="281">
        <f t="shared" si="143"/>
        <v>0.01</v>
      </c>
      <c r="BH85" s="281">
        <f t="shared" si="143"/>
        <v>54</v>
      </c>
      <c r="BI85" s="281">
        <f t="shared" si="143"/>
        <v>0.08</v>
      </c>
      <c r="BJ85" s="281">
        <f t="shared" si="143"/>
        <v>0.01</v>
      </c>
      <c r="BK85" s="281">
        <f t="shared" si="143"/>
        <v>0.08</v>
      </c>
      <c r="BL85" s="281">
        <f t="shared" si="143"/>
        <v>0.02</v>
      </c>
      <c r="BM85" s="281">
        <f t="shared" si="143"/>
        <v>0.01</v>
      </c>
      <c r="BN85" s="281">
        <f t="shared" si="143"/>
        <v>0.01</v>
      </c>
      <c r="BO85" s="281">
        <f t="shared" si="143"/>
        <v>0.01</v>
      </c>
      <c r="BP85" s="281">
        <f t="shared" si="143"/>
        <v>0.03</v>
      </c>
      <c r="BQ85" s="281">
        <f t="shared" si="143"/>
        <v>0.01</v>
      </c>
      <c r="BR85" s="281">
        <f t="shared" si="143"/>
        <v>0.01</v>
      </c>
      <c r="BS85" s="281">
        <f t="shared" si="143"/>
        <v>0.01</v>
      </c>
      <c r="BT85" s="281">
        <f t="shared" si="143"/>
        <v>0.01</v>
      </c>
      <c r="BU85" s="281">
        <f t="shared" si="143"/>
        <v>0.01</v>
      </c>
      <c r="BV85" s="281">
        <f t="shared" si="143"/>
        <v>0.02</v>
      </c>
      <c r="BW85" s="281">
        <f t="shared" si="143"/>
        <v>0.01</v>
      </c>
      <c r="BX85" s="281">
        <f t="shared" si="143"/>
        <v>0.1</v>
      </c>
      <c r="BY85" s="281">
        <f t="shared" si="143"/>
        <v>0.08</v>
      </c>
    </row>
    <row r="86" spans="2:77" s="39" customFormat="1" ht="15" customHeight="1">
      <c r="B86" s="40" t="s">
        <v>102</v>
      </c>
      <c r="C86" s="9" t="s">
        <v>89</v>
      </c>
      <c r="D86" s="9"/>
      <c r="E86" s="9"/>
      <c r="F86" s="9"/>
      <c r="G86" s="9"/>
      <c r="H86" s="9"/>
      <c r="I86" s="43"/>
      <c r="J86" s="88" t="s">
        <v>73</v>
      </c>
      <c r="K86" s="85">
        <v>308</v>
      </c>
      <c r="L86" s="79" t="s">
        <v>71</v>
      </c>
      <c r="M86" s="79" t="s">
        <v>49</v>
      </c>
      <c r="N86" s="85">
        <v>29</v>
      </c>
      <c r="O86" s="79">
        <v>2.6</v>
      </c>
      <c r="P86" s="79">
        <v>1</v>
      </c>
      <c r="Q86" s="166" t="s">
        <v>74</v>
      </c>
      <c r="R86" s="79" t="s">
        <v>71</v>
      </c>
      <c r="S86" s="79">
        <v>1.6</v>
      </c>
      <c r="T86" s="79" t="s">
        <v>47</v>
      </c>
      <c r="U86" s="80" t="s">
        <v>69</v>
      </c>
      <c r="V86" s="79">
        <v>1.1000000000000001</v>
      </c>
      <c r="W86" s="80" t="s">
        <v>49</v>
      </c>
      <c r="X86" s="85">
        <v>370</v>
      </c>
      <c r="Y86" s="85">
        <v>27</v>
      </c>
      <c r="Z86" s="80" t="s">
        <v>49</v>
      </c>
      <c r="AA86" s="80" t="s">
        <v>49</v>
      </c>
      <c r="AB86" s="80" t="s">
        <v>47</v>
      </c>
      <c r="AC86" s="80" t="s">
        <v>49</v>
      </c>
      <c r="AD86" s="80" t="s">
        <v>49</v>
      </c>
      <c r="AE86" s="80" t="s">
        <v>47</v>
      </c>
      <c r="AF86" s="80">
        <v>0.04</v>
      </c>
      <c r="AG86" s="80" t="s">
        <v>68</v>
      </c>
      <c r="AH86" s="79">
        <v>1.1000000000000001</v>
      </c>
      <c r="AI86" s="80" t="s">
        <v>68</v>
      </c>
      <c r="AJ86" s="80" t="s">
        <v>49</v>
      </c>
      <c r="AK86" s="80" t="s">
        <v>49</v>
      </c>
      <c r="AL86" s="80" t="s">
        <v>69</v>
      </c>
      <c r="AM86" s="80" t="s">
        <v>69</v>
      </c>
      <c r="AN86" s="80" t="s">
        <v>75</v>
      </c>
      <c r="AO86" s="86" t="s">
        <v>49</v>
      </c>
      <c r="AP86" s="83">
        <v>44162</v>
      </c>
      <c r="AQ86" s="42"/>
      <c r="AR86" s="1"/>
      <c r="AT86" s="281">
        <f t="shared" ref="AT86:AT92" si="144">IF(ISTEXT(J86)=TRUE, RIGHT(J86,LEN(J86)-1)*1,J86)</f>
        <v>7.0000000000000007E-2</v>
      </c>
      <c r="AU86" s="281">
        <f t="shared" si="143"/>
        <v>308</v>
      </c>
      <c r="AV86" s="281">
        <f t="shared" si="143"/>
        <v>0.05</v>
      </c>
      <c r="AW86" s="281">
        <f t="shared" si="143"/>
        <v>0.01</v>
      </c>
      <c r="AX86" s="281">
        <f t="shared" si="143"/>
        <v>29</v>
      </c>
      <c r="AY86" s="281">
        <f t="shared" si="143"/>
        <v>2.6</v>
      </c>
      <c r="AZ86" s="281">
        <f t="shared" si="143"/>
        <v>1</v>
      </c>
      <c r="BA86" s="281">
        <f t="shared" si="143"/>
        <v>0.6</v>
      </c>
      <c r="BB86" s="281">
        <f t="shared" si="143"/>
        <v>0.05</v>
      </c>
      <c r="BC86" s="281">
        <f t="shared" si="143"/>
        <v>1.6</v>
      </c>
      <c r="BD86" s="281">
        <f t="shared" si="143"/>
        <v>0.03</v>
      </c>
      <c r="BE86" s="281">
        <f t="shared" si="143"/>
        <v>0.02</v>
      </c>
      <c r="BF86" s="281">
        <f t="shared" si="143"/>
        <v>1.1000000000000001</v>
      </c>
      <c r="BG86" s="281">
        <f t="shared" si="143"/>
        <v>0.01</v>
      </c>
      <c r="BH86" s="281">
        <f t="shared" si="143"/>
        <v>370</v>
      </c>
      <c r="BI86" s="281">
        <f t="shared" si="143"/>
        <v>27</v>
      </c>
      <c r="BJ86" s="281">
        <f t="shared" si="143"/>
        <v>0.01</v>
      </c>
      <c r="BK86" s="281">
        <f t="shared" si="143"/>
        <v>0.01</v>
      </c>
      <c r="BL86" s="281">
        <f t="shared" si="143"/>
        <v>0.03</v>
      </c>
      <c r="BM86" s="281">
        <f t="shared" si="143"/>
        <v>0.01</v>
      </c>
      <c r="BN86" s="281">
        <f t="shared" si="143"/>
        <v>0.01</v>
      </c>
      <c r="BO86" s="281">
        <f t="shared" si="143"/>
        <v>0.03</v>
      </c>
      <c r="BP86" s="281">
        <f t="shared" si="143"/>
        <v>0.04</v>
      </c>
      <c r="BQ86" s="281">
        <f t="shared" si="143"/>
        <v>0.04</v>
      </c>
      <c r="BR86" s="281">
        <f t="shared" si="143"/>
        <v>1.1000000000000001</v>
      </c>
      <c r="BS86" s="281">
        <f t="shared" si="143"/>
        <v>0.04</v>
      </c>
      <c r="BT86" s="281">
        <f t="shared" si="143"/>
        <v>0.01</v>
      </c>
      <c r="BU86" s="281">
        <f t="shared" si="143"/>
        <v>0.01</v>
      </c>
      <c r="BV86" s="281">
        <f t="shared" si="143"/>
        <v>0.02</v>
      </c>
      <c r="BW86" s="281">
        <f t="shared" si="143"/>
        <v>0.02</v>
      </c>
      <c r="BX86" s="281">
        <f t="shared" si="143"/>
        <v>0.12</v>
      </c>
      <c r="BY86" s="281">
        <f t="shared" si="143"/>
        <v>0.01</v>
      </c>
    </row>
    <row r="87" spans="2:77" s="39" customFormat="1" ht="15" customHeight="1">
      <c r="B87" s="40" t="s">
        <v>102</v>
      </c>
      <c r="C87" s="9" t="s">
        <v>89</v>
      </c>
      <c r="D87" s="9"/>
      <c r="E87" s="9"/>
      <c r="F87" s="9"/>
      <c r="G87" s="9"/>
      <c r="H87" s="9"/>
      <c r="I87" s="43"/>
      <c r="J87" s="88">
        <v>1.4402366937076601</v>
      </c>
      <c r="K87" s="79" t="s">
        <v>6</v>
      </c>
      <c r="L87" s="79" t="s">
        <v>76</v>
      </c>
      <c r="M87" s="79" t="s">
        <v>49</v>
      </c>
      <c r="N87" s="79">
        <v>0.52421944267866161</v>
      </c>
      <c r="O87" s="79" t="s">
        <v>66</v>
      </c>
      <c r="P87" s="79">
        <v>0.60839004369201721</v>
      </c>
      <c r="Q87" s="166">
        <v>0.81672481444014344</v>
      </c>
      <c r="R87" s="79" t="s">
        <v>6</v>
      </c>
      <c r="S87" s="79">
        <v>0.29078585490214698</v>
      </c>
      <c r="T87" s="79" t="s">
        <v>67</v>
      </c>
      <c r="U87" s="80">
        <v>1.7063389103735765E-2</v>
      </c>
      <c r="V87" s="80">
        <v>4.0795248887758179E-2</v>
      </c>
      <c r="W87" s="80" t="s">
        <v>69</v>
      </c>
      <c r="X87" s="85">
        <v>303.23922273592513</v>
      </c>
      <c r="Y87" s="79" t="s">
        <v>6</v>
      </c>
      <c r="Z87" s="80" t="s">
        <v>49</v>
      </c>
      <c r="AA87" s="80">
        <v>3.6511873246954936E-2</v>
      </c>
      <c r="AB87" s="80" t="s">
        <v>68</v>
      </c>
      <c r="AC87" s="80" t="s">
        <v>69</v>
      </c>
      <c r="AD87" s="80">
        <v>0.20085090867236804</v>
      </c>
      <c r="AE87" s="80" t="s">
        <v>71</v>
      </c>
      <c r="AF87" s="80">
        <v>0.42425179169930383</v>
      </c>
      <c r="AG87" s="80" t="s">
        <v>69</v>
      </c>
      <c r="AH87" s="80" t="s">
        <v>68</v>
      </c>
      <c r="AI87" s="80" t="s">
        <v>49</v>
      </c>
      <c r="AJ87" s="80">
        <v>5.5621929521874449</v>
      </c>
      <c r="AK87" s="80" t="s">
        <v>69</v>
      </c>
      <c r="AL87" s="80" t="s">
        <v>49</v>
      </c>
      <c r="AM87" s="80" t="s">
        <v>49</v>
      </c>
      <c r="AN87" s="80" t="s">
        <v>72</v>
      </c>
      <c r="AO87" s="86">
        <v>0.41986221633674836</v>
      </c>
      <c r="AP87" s="83">
        <v>44043</v>
      </c>
      <c r="AQ87" s="42"/>
      <c r="AR87" s="1"/>
      <c r="AT87" s="281">
        <f t="shared" si="144"/>
        <v>1.4402366937076601</v>
      </c>
      <c r="AU87" s="281">
        <f t="shared" si="143"/>
        <v>0.1</v>
      </c>
      <c r="AV87" s="281">
        <f t="shared" si="143"/>
        <v>0.09</v>
      </c>
      <c r="AW87" s="281">
        <f t="shared" si="143"/>
        <v>0.01</v>
      </c>
      <c r="AX87" s="281">
        <f t="shared" si="143"/>
        <v>0.52421944267866161</v>
      </c>
      <c r="AY87" s="281">
        <f t="shared" si="143"/>
        <v>0.1</v>
      </c>
      <c r="AZ87" s="281">
        <f t="shared" si="143"/>
        <v>0.60839004369201721</v>
      </c>
      <c r="BA87" s="281">
        <f t="shared" si="143"/>
        <v>0.81672481444014344</v>
      </c>
      <c r="BB87" s="281">
        <f t="shared" si="143"/>
        <v>0.1</v>
      </c>
      <c r="BC87" s="281">
        <f t="shared" si="143"/>
        <v>0.29078585490214698</v>
      </c>
      <c r="BD87" s="281">
        <f t="shared" si="143"/>
        <v>0.06</v>
      </c>
      <c r="BE87" s="281">
        <f t="shared" si="143"/>
        <v>1.7063389103735765E-2</v>
      </c>
      <c r="BF87" s="281">
        <f t="shared" si="143"/>
        <v>4.0795248887758179E-2</v>
      </c>
      <c r="BG87" s="281">
        <f t="shared" si="143"/>
        <v>0.02</v>
      </c>
      <c r="BH87" s="281">
        <f t="shared" si="143"/>
        <v>303.23922273592513</v>
      </c>
      <c r="BI87" s="281">
        <f t="shared" si="143"/>
        <v>0.1</v>
      </c>
      <c r="BJ87" s="281">
        <f t="shared" si="143"/>
        <v>0.01</v>
      </c>
      <c r="BK87" s="281">
        <f t="shared" si="143"/>
        <v>3.6511873246954936E-2</v>
      </c>
      <c r="BL87" s="281">
        <f t="shared" si="143"/>
        <v>0.04</v>
      </c>
      <c r="BM87" s="281">
        <f t="shared" si="143"/>
        <v>0.02</v>
      </c>
      <c r="BN87" s="281">
        <f t="shared" si="143"/>
        <v>0.20085090867236804</v>
      </c>
      <c r="BO87" s="281">
        <f t="shared" si="143"/>
        <v>0.05</v>
      </c>
      <c r="BP87" s="281">
        <f t="shared" si="143"/>
        <v>0.42425179169930383</v>
      </c>
      <c r="BQ87" s="281">
        <f t="shared" si="143"/>
        <v>0.02</v>
      </c>
      <c r="BR87" s="281">
        <f t="shared" si="143"/>
        <v>0.04</v>
      </c>
      <c r="BS87" s="281">
        <f t="shared" si="143"/>
        <v>0.01</v>
      </c>
      <c r="BT87" s="281">
        <f t="shared" si="143"/>
        <v>5.5621929521874449</v>
      </c>
      <c r="BU87" s="281">
        <f t="shared" si="143"/>
        <v>0.02</v>
      </c>
      <c r="BV87" s="281">
        <f t="shared" si="143"/>
        <v>0.01</v>
      </c>
      <c r="BW87" s="281">
        <f t="shared" si="143"/>
        <v>0.01</v>
      </c>
      <c r="BX87" s="281">
        <f t="shared" si="143"/>
        <v>0.08</v>
      </c>
      <c r="BY87" s="281">
        <f t="shared" si="143"/>
        <v>0.41986221633674836</v>
      </c>
    </row>
    <row r="88" spans="2:77" s="39" customFormat="1" ht="15" customHeight="1">
      <c r="B88" s="40" t="s">
        <v>102</v>
      </c>
      <c r="C88" s="9" t="s">
        <v>89</v>
      </c>
      <c r="D88" s="9"/>
      <c r="E88" s="9"/>
      <c r="F88" s="9"/>
      <c r="G88" s="9"/>
      <c r="H88" s="9"/>
      <c r="I88" s="43"/>
      <c r="J88" s="88">
        <v>87.467346710900117</v>
      </c>
      <c r="K88" s="79">
        <v>0.4724283480208637</v>
      </c>
      <c r="L88" s="79">
        <v>16.309997754257758</v>
      </c>
      <c r="M88" s="79">
        <v>21.607084251560924</v>
      </c>
      <c r="N88" s="79">
        <v>5.3067054324765307E-2</v>
      </c>
      <c r="O88" s="79" t="s">
        <v>71</v>
      </c>
      <c r="P88" s="79">
        <v>0.53532580738796687</v>
      </c>
      <c r="Q88" s="166" t="s">
        <v>103</v>
      </c>
      <c r="R88" s="79">
        <v>1.8227324363358202</v>
      </c>
      <c r="S88" s="79">
        <v>0.94077641404488188</v>
      </c>
      <c r="T88" s="79" t="s">
        <v>72</v>
      </c>
      <c r="U88" s="80">
        <v>0.39736930414782345</v>
      </c>
      <c r="V88" s="79" t="s">
        <v>49</v>
      </c>
      <c r="W88" s="80">
        <v>0.19741905665257423</v>
      </c>
      <c r="X88" s="85">
        <v>98.204747596109314</v>
      </c>
      <c r="Y88" s="79">
        <v>8.1411268380118945E-2</v>
      </c>
      <c r="Z88" s="80">
        <v>2.8877242793384047E-2</v>
      </c>
      <c r="AA88" s="80" t="s">
        <v>49</v>
      </c>
      <c r="AB88" s="80" t="s">
        <v>71</v>
      </c>
      <c r="AC88" s="80" t="s">
        <v>68</v>
      </c>
      <c r="AD88" s="80" t="s">
        <v>49</v>
      </c>
      <c r="AE88" s="80" t="s">
        <v>67</v>
      </c>
      <c r="AF88" s="80" t="s">
        <v>49</v>
      </c>
      <c r="AG88" s="80" t="s">
        <v>71</v>
      </c>
      <c r="AH88" s="80" t="s">
        <v>47</v>
      </c>
      <c r="AI88" s="80" t="s">
        <v>49</v>
      </c>
      <c r="AJ88" s="80" t="s">
        <v>47</v>
      </c>
      <c r="AK88" s="80" t="s">
        <v>49</v>
      </c>
      <c r="AL88" s="80" t="s">
        <v>49</v>
      </c>
      <c r="AM88" s="80" t="s">
        <v>49</v>
      </c>
      <c r="AN88" s="80">
        <v>8.1286490079920476E-2</v>
      </c>
      <c r="AO88" s="86" t="s">
        <v>68</v>
      </c>
      <c r="AP88" s="83">
        <v>43887</v>
      </c>
      <c r="AQ88" s="42"/>
      <c r="AR88" s="1"/>
      <c r="AT88" s="281">
        <f t="shared" si="144"/>
        <v>87.467346710900117</v>
      </c>
      <c r="AU88" s="281">
        <f t="shared" si="143"/>
        <v>0.4724283480208637</v>
      </c>
      <c r="AV88" s="281">
        <f t="shared" si="143"/>
        <v>16.309997754257758</v>
      </c>
      <c r="AW88" s="281">
        <f t="shared" si="143"/>
        <v>21.607084251560924</v>
      </c>
      <c r="AX88" s="281">
        <f t="shared" si="143"/>
        <v>5.3067054324765307E-2</v>
      </c>
      <c r="AY88" s="281">
        <f t="shared" si="143"/>
        <v>0.05</v>
      </c>
      <c r="AZ88" s="281">
        <f t="shared" si="143"/>
        <v>0.53532580738796687</v>
      </c>
      <c r="BA88" s="281">
        <f t="shared" si="143"/>
        <v>0.7</v>
      </c>
      <c r="BB88" s="281">
        <f t="shared" si="143"/>
        <v>1.8227324363358202</v>
      </c>
      <c r="BC88" s="281">
        <f t="shared" si="143"/>
        <v>0.94077641404488188</v>
      </c>
      <c r="BD88" s="281">
        <f t="shared" si="143"/>
        <v>0.08</v>
      </c>
      <c r="BE88" s="281">
        <f t="shared" si="143"/>
        <v>0.39736930414782345</v>
      </c>
      <c r="BF88" s="281">
        <f t="shared" si="143"/>
        <v>0.01</v>
      </c>
      <c r="BG88" s="281">
        <f t="shared" si="143"/>
        <v>0.19741905665257423</v>
      </c>
      <c r="BH88" s="281">
        <f t="shared" si="143"/>
        <v>98.204747596109314</v>
      </c>
      <c r="BI88" s="281">
        <f t="shared" si="143"/>
        <v>8.1411268380118945E-2</v>
      </c>
      <c r="BJ88" s="281">
        <f t="shared" si="143"/>
        <v>2.8877242793384047E-2</v>
      </c>
      <c r="BK88" s="281">
        <f t="shared" si="143"/>
        <v>0.01</v>
      </c>
      <c r="BL88" s="281">
        <f t="shared" si="143"/>
        <v>0.05</v>
      </c>
      <c r="BM88" s="281">
        <f t="shared" si="143"/>
        <v>0.04</v>
      </c>
      <c r="BN88" s="281">
        <f t="shared" si="143"/>
        <v>0.01</v>
      </c>
      <c r="BO88" s="281">
        <f t="shared" si="143"/>
        <v>0.06</v>
      </c>
      <c r="BP88" s="281">
        <f t="shared" si="143"/>
        <v>0.01</v>
      </c>
      <c r="BQ88" s="281">
        <f t="shared" si="143"/>
        <v>0.05</v>
      </c>
      <c r="BR88" s="281">
        <f t="shared" si="143"/>
        <v>0.03</v>
      </c>
      <c r="BS88" s="281">
        <f t="shared" si="143"/>
        <v>0.01</v>
      </c>
      <c r="BT88" s="281">
        <f t="shared" si="143"/>
        <v>0.03</v>
      </c>
      <c r="BU88" s="281">
        <f t="shared" si="143"/>
        <v>0.01</v>
      </c>
      <c r="BV88" s="281">
        <f t="shared" si="143"/>
        <v>0.01</v>
      </c>
      <c r="BW88" s="281">
        <f t="shared" si="143"/>
        <v>0.01</v>
      </c>
      <c r="BX88" s="281">
        <f t="shared" si="143"/>
        <v>8.1286490079920476E-2</v>
      </c>
      <c r="BY88" s="281">
        <f t="shared" si="143"/>
        <v>0.04</v>
      </c>
    </row>
    <row r="89" spans="2:77" s="39" customFormat="1" ht="15" customHeight="1" thickBot="1">
      <c r="B89" s="129" t="s">
        <v>102</v>
      </c>
      <c r="C89" s="131" t="s">
        <v>89</v>
      </c>
      <c r="D89" s="131"/>
      <c r="E89" s="131"/>
      <c r="F89" s="131"/>
      <c r="G89" s="131"/>
      <c r="H89" s="131"/>
      <c r="I89" s="132"/>
      <c r="J89" s="174" t="s">
        <v>6</v>
      </c>
      <c r="K89" s="175">
        <v>0.13478509999999999</v>
      </c>
      <c r="L89" s="176">
        <v>6.5748059999999997E-2</v>
      </c>
      <c r="M89" s="176">
        <v>2.1895939999999999E-2</v>
      </c>
      <c r="N89" s="175">
        <v>0.1543272</v>
      </c>
      <c r="O89" s="177">
        <v>21.082529999999998</v>
      </c>
      <c r="P89" s="175">
        <v>0.27068700000000001</v>
      </c>
      <c r="Q89" s="175" t="s">
        <v>70</v>
      </c>
      <c r="R89" s="175" t="s">
        <v>6</v>
      </c>
      <c r="S89" s="175" t="s">
        <v>6</v>
      </c>
      <c r="T89" s="175" t="s">
        <v>6</v>
      </c>
      <c r="U89" s="176" t="s">
        <v>49</v>
      </c>
      <c r="V89" s="175">
        <v>0.22470509999999999</v>
      </c>
      <c r="W89" s="176">
        <v>1.886964E-2</v>
      </c>
      <c r="X89" s="177">
        <v>91.426190000000005</v>
      </c>
      <c r="Y89" s="175">
        <v>0.104334</v>
      </c>
      <c r="Z89" s="176">
        <v>1.4622110000000001E-2</v>
      </c>
      <c r="AA89" s="176" t="s">
        <v>49</v>
      </c>
      <c r="AB89" s="176" t="s">
        <v>49</v>
      </c>
      <c r="AC89" s="176" t="s">
        <v>49</v>
      </c>
      <c r="AD89" s="176" t="s">
        <v>49</v>
      </c>
      <c r="AE89" s="176">
        <v>1.9952029999999999E-2</v>
      </c>
      <c r="AF89" s="176" t="s">
        <v>49</v>
      </c>
      <c r="AG89" s="176" t="s">
        <v>69</v>
      </c>
      <c r="AH89" s="176" t="s">
        <v>69</v>
      </c>
      <c r="AI89" s="176" t="s">
        <v>49</v>
      </c>
      <c r="AJ89" s="176" t="s">
        <v>49</v>
      </c>
      <c r="AK89" s="176">
        <v>1.135006E-2</v>
      </c>
      <c r="AL89" s="176" t="s">
        <v>49</v>
      </c>
      <c r="AM89" s="176" t="s">
        <v>49</v>
      </c>
      <c r="AN89" s="176" t="s">
        <v>47</v>
      </c>
      <c r="AO89" s="178" t="s">
        <v>49</v>
      </c>
      <c r="AP89" s="179">
        <v>43742</v>
      </c>
      <c r="AQ89" s="111"/>
      <c r="AR89" s="1"/>
      <c r="AT89" s="281">
        <f t="shared" si="144"/>
        <v>0.1</v>
      </c>
      <c r="AU89" s="281">
        <f t="shared" si="143"/>
        <v>0.13478509999999999</v>
      </c>
      <c r="AV89" s="281">
        <f t="shared" si="143"/>
        <v>6.5748059999999997E-2</v>
      </c>
      <c r="AW89" s="281">
        <f t="shared" si="143"/>
        <v>2.1895939999999999E-2</v>
      </c>
      <c r="AX89" s="281">
        <f t="shared" si="143"/>
        <v>0.1543272</v>
      </c>
      <c r="AY89" s="281">
        <f t="shared" si="143"/>
        <v>21.082529999999998</v>
      </c>
      <c r="AZ89" s="281">
        <f t="shared" si="143"/>
        <v>0.27068700000000001</v>
      </c>
      <c r="BA89" s="281">
        <f t="shared" si="143"/>
        <v>0.2</v>
      </c>
      <c r="BB89" s="281">
        <f t="shared" si="143"/>
        <v>0.1</v>
      </c>
      <c r="BC89" s="281">
        <f t="shared" si="143"/>
        <v>0.1</v>
      </c>
      <c r="BD89" s="281">
        <f t="shared" si="143"/>
        <v>0.1</v>
      </c>
      <c r="BE89" s="281">
        <f t="shared" si="143"/>
        <v>0.01</v>
      </c>
      <c r="BF89" s="281">
        <f t="shared" si="143"/>
        <v>0.22470509999999999</v>
      </c>
      <c r="BG89" s="281">
        <f t="shared" si="143"/>
        <v>1.886964E-2</v>
      </c>
      <c r="BH89" s="281">
        <f t="shared" si="143"/>
        <v>91.426190000000005</v>
      </c>
      <c r="BI89" s="281">
        <f t="shared" si="143"/>
        <v>0.104334</v>
      </c>
      <c r="BJ89" s="281">
        <f t="shared" si="143"/>
        <v>1.4622110000000001E-2</v>
      </c>
      <c r="BK89" s="281">
        <f t="shared" si="143"/>
        <v>0.01</v>
      </c>
      <c r="BL89" s="281">
        <f t="shared" si="143"/>
        <v>0.01</v>
      </c>
      <c r="BM89" s="281">
        <f t="shared" si="143"/>
        <v>0.01</v>
      </c>
      <c r="BN89" s="281">
        <f t="shared" si="143"/>
        <v>0.01</v>
      </c>
      <c r="BO89" s="281">
        <f t="shared" si="143"/>
        <v>1.9952029999999999E-2</v>
      </c>
      <c r="BP89" s="281">
        <f t="shared" si="143"/>
        <v>0.01</v>
      </c>
      <c r="BQ89" s="281">
        <f t="shared" si="143"/>
        <v>0.02</v>
      </c>
      <c r="BR89" s="281">
        <f t="shared" si="143"/>
        <v>0.02</v>
      </c>
      <c r="BS89" s="281">
        <f t="shared" si="143"/>
        <v>0.01</v>
      </c>
      <c r="BT89" s="281">
        <f t="shared" si="143"/>
        <v>0.01</v>
      </c>
      <c r="BU89" s="281">
        <f t="shared" si="143"/>
        <v>1.135006E-2</v>
      </c>
      <c r="BV89" s="281">
        <f t="shared" si="143"/>
        <v>0.01</v>
      </c>
      <c r="BW89" s="281">
        <f t="shared" si="143"/>
        <v>0.01</v>
      </c>
      <c r="BX89" s="281">
        <f t="shared" si="143"/>
        <v>0.03</v>
      </c>
      <c r="BY89" s="281">
        <f t="shared" si="143"/>
        <v>0.01</v>
      </c>
    </row>
    <row r="90" spans="2:77" s="39" customFormat="1" ht="15" customHeight="1">
      <c r="B90" s="180" t="s">
        <v>102</v>
      </c>
      <c r="C90" s="25" t="s">
        <v>89</v>
      </c>
      <c r="D90" s="25"/>
      <c r="E90" s="25"/>
      <c r="F90" s="25"/>
      <c r="G90" s="25"/>
      <c r="H90" s="25"/>
      <c r="I90" s="26"/>
      <c r="J90" s="181">
        <v>4.002154</v>
      </c>
      <c r="K90" s="182">
        <v>0.2366287</v>
      </c>
      <c r="L90" s="182">
        <v>0.49347160000000001</v>
      </c>
      <c r="M90" s="182">
        <v>0.56285879999999999</v>
      </c>
      <c r="N90" s="183">
        <v>11.632199999999999</v>
      </c>
      <c r="O90" s="182">
        <v>1.296154</v>
      </c>
      <c r="P90" s="182">
        <v>0.80225659999999999</v>
      </c>
      <c r="Q90" s="182">
        <v>0.3180444</v>
      </c>
      <c r="R90" s="182" t="s">
        <v>6</v>
      </c>
      <c r="S90" s="182">
        <v>0.26560430000000002</v>
      </c>
      <c r="T90" s="182" t="s">
        <v>6</v>
      </c>
      <c r="U90" s="184" t="s">
        <v>68</v>
      </c>
      <c r="V90" s="182">
        <v>0.1508264</v>
      </c>
      <c r="W90" s="184" t="s">
        <v>69</v>
      </c>
      <c r="X90" s="183">
        <v>64.587450000000004</v>
      </c>
      <c r="Y90" s="182">
        <v>0.1438702</v>
      </c>
      <c r="Z90" s="184">
        <v>2.552571E-2</v>
      </c>
      <c r="AA90" s="184" t="s">
        <v>49</v>
      </c>
      <c r="AB90" s="184" t="s">
        <v>49</v>
      </c>
      <c r="AC90" s="184" t="s">
        <v>69</v>
      </c>
      <c r="AD90" s="184" t="s">
        <v>69</v>
      </c>
      <c r="AE90" s="184">
        <v>6.9142899999999993E-2</v>
      </c>
      <c r="AF90" s="184" t="s">
        <v>69</v>
      </c>
      <c r="AG90" s="184" t="s">
        <v>69</v>
      </c>
      <c r="AH90" s="184" t="s">
        <v>68</v>
      </c>
      <c r="AI90" s="184" t="s">
        <v>49</v>
      </c>
      <c r="AJ90" s="184" t="s">
        <v>49</v>
      </c>
      <c r="AK90" s="184" t="s">
        <v>47</v>
      </c>
      <c r="AL90" s="184" t="s">
        <v>49</v>
      </c>
      <c r="AM90" s="184" t="s">
        <v>49</v>
      </c>
      <c r="AN90" s="184" t="s">
        <v>47</v>
      </c>
      <c r="AO90" s="185" t="s">
        <v>49</v>
      </c>
      <c r="AP90" s="32">
        <v>43532</v>
      </c>
      <c r="AQ90" s="33"/>
      <c r="AR90" s="1"/>
      <c r="AT90" s="281">
        <f t="shared" si="144"/>
        <v>4.002154</v>
      </c>
      <c r="AU90" s="281">
        <f t="shared" si="143"/>
        <v>0.2366287</v>
      </c>
      <c r="AV90" s="281">
        <f t="shared" si="143"/>
        <v>0.49347160000000001</v>
      </c>
      <c r="AW90" s="281">
        <f t="shared" si="143"/>
        <v>0.56285879999999999</v>
      </c>
      <c r="AX90" s="281">
        <f t="shared" si="143"/>
        <v>11.632199999999999</v>
      </c>
      <c r="AY90" s="281">
        <f t="shared" si="143"/>
        <v>1.296154</v>
      </c>
      <c r="AZ90" s="281">
        <f t="shared" si="143"/>
        <v>0.80225659999999999</v>
      </c>
      <c r="BA90" s="281">
        <f t="shared" si="143"/>
        <v>0.3180444</v>
      </c>
      <c r="BB90" s="281">
        <f t="shared" si="143"/>
        <v>0.1</v>
      </c>
      <c r="BC90" s="281">
        <f t="shared" si="143"/>
        <v>0.26560430000000002</v>
      </c>
      <c r="BD90" s="281">
        <f t="shared" si="143"/>
        <v>0.1</v>
      </c>
      <c r="BE90" s="281">
        <f t="shared" si="143"/>
        <v>0.04</v>
      </c>
      <c r="BF90" s="281">
        <f t="shared" si="143"/>
        <v>0.1508264</v>
      </c>
      <c r="BG90" s="281">
        <f t="shared" si="143"/>
        <v>0.02</v>
      </c>
      <c r="BH90" s="281">
        <f t="shared" si="143"/>
        <v>64.587450000000004</v>
      </c>
      <c r="BI90" s="281">
        <f t="shared" si="143"/>
        <v>0.1438702</v>
      </c>
      <c r="BJ90" s="281">
        <f t="shared" si="143"/>
        <v>2.552571E-2</v>
      </c>
      <c r="BK90" s="281">
        <f t="shared" si="143"/>
        <v>0.01</v>
      </c>
      <c r="BL90" s="281">
        <f t="shared" si="143"/>
        <v>0.01</v>
      </c>
      <c r="BM90" s="281">
        <f t="shared" si="143"/>
        <v>0.02</v>
      </c>
      <c r="BN90" s="281">
        <f t="shared" si="143"/>
        <v>0.02</v>
      </c>
      <c r="BO90" s="281">
        <f t="shared" si="143"/>
        <v>6.9142899999999993E-2</v>
      </c>
      <c r="BP90" s="281">
        <f t="shared" si="143"/>
        <v>0.02</v>
      </c>
      <c r="BQ90" s="281">
        <f t="shared" si="143"/>
        <v>0.02</v>
      </c>
      <c r="BR90" s="281">
        <f t="shared" si="143"/>
        <v>0.04</v>
      </c>
      <c r="BS90" s="281">
        <f t="shared" si="143"/>
        <v>0.01</v>
      </c>
      <c r="BT90" s="281">
        <f t="shared" si="143"/>
        <v>0.01</v>
      </c>
      <c r="BU90" s="281">
        <f t="shared" si="143"/>
        <v>0.03</v>
      </c>
      <c r="BV90" s="281">
        <f t="shared" si="143"/>
        <v>0.01</v>
      </c>
      <c r="BW90" s="281">
        <f t="shared" si="143"/>
        <v>0.01</v>
      </c>
      <c r="BX90" s="281">
        <f t="shared" si="143"/>
        <v>0.03</v>
      </c>
      <c r="BY90" s="281">
        <f t="shared" si="143"/>
        <v>0.01</v>
      </c>
    </row>
    <row r="91" spans="2:77" s="39" customFormat="1" ht="15" customHeight="1">
      <c r="B91" s="40" t="s">
        <v>104</v>
      </c>
      <c r="C91" s="9" t="s">
        <v>105</v>
      </c>
      <c r="D91" s="9"/>
      <c r="E91" s="9"/>
      <c r="F91" s="9"/>
      <c r="G91" s="9"/>
      <c r="H91" s="9"/>
      <c r="I91" s="43"/>
      <c r="J91" s="88" t="s">
        <v>66</v>
      </c>
      <c r="K91" s="79">
        <v>0.81349769999999999</v>
      </c>
      <c r="L91" s="79">
        <v>0.31654529999999997</v>
      </c>
      <c r="M91" s="80" t="s">
        <v>68</v>
      </c>
      <c r="N91" s="79">
        <v>1.7663329999999999</v>
      </c>
      <c r="O91" s="79">
        <v>4.6750170000000004</v>
      </c>
      <c r="P91" s="79">
        <v>2.5354990000000002</v>
      </c>
      <c r="Q91" s="79" t="s">
        <v>38</v>
      </c>
      <c r="R91" s="79" t="s">
        <v>66</v>
      </c>
      <c r="S91" s="85">
        <v>12.949870000000001</v>
      </c>
      <c r="T91" s="89" t="s">
        <v>66</v>
      </c>
      <c r="U91" s="80" t="s">
        <v>69</v>
      </c>
      <c r="V91" s="79">
        <v>0.1166948</v>
      </c>
      <c r="W91" s="80" t="s">
        <v>69</v>
      </c>
      <c r="X91" s="85">
        <v>75</v>
      </c>
      <c r="Y91" s="85">
        <v>10.92126</v>
      </c>
      <c r="Z91" s="80">
        <v>2.6696259999999999E-2</v>
      </c>
      <c r="AA91" s="80" t="s">
        <v>49</v>
      </c>
      <c r="AB91" s="80" t="s">
        <v>69</v>
      </c>
      <c r="AC91" s="80" t="s">
        <v>49</v>
      </c>
      <c r="AD91" s="80" t="s">
        <v>69</v>
      </c>
      <c r="AE91" s="80" t="s">
        <v>69</v>
      </c>
      <c r="AF91" s="80" t="s">
        <v>68</v>
      </c>
      <c r="AG91" s="80" t="s">
        <v>68</v>
      </c>
      <c r="AH91" s="80" t="s">
        <v>73</v>
      </c>
      <c r="AI91" s="80">
        <v>4.3780300000000001E-2</v>
      </c>
      <c r="AJ91" s="80" t="s">
        <v>49</v>
      </c>
      <c r="AK91" s="80" t="s">
        <v>49</v>
      </c>
      <c r="AL91" s="80" t="s">
        <v>49</v>
      </c>
      <c r="AM91" s="80" t="s">
        <v>49</v>
      </c>
      <c r="AN91" s="80" t="s">
        <v>67</v>
      </c>
      <c r="AO91" s="86" t="s">
        <v>69</v>
      </c>
      <c r="AP91" s="83">
        <v>43371</v>
      </c>
      <c r="AQ91" s="42"/>
      <c r="AR91" s="1"/>
      <c r="AT91" s="281">
        <f t="shared" si="144"/>
        <v>0.1</v>
      </c>
      <c r="AU91" s="281">
        <f t="shared" si="143"/>
        <v>0.81349769999999999</v>
      </c>
      <c r="AV91" s="281">
        <f t="shared" si="143"/>
        <v>0.31654529999999997</v>
      </c>
      <c r="AW91" s="281">
        <f t="shared" si="143"/>
        <v>0.04</v>
      </c>
      <c r="AX91" s="281">
        <f t="shared" si="143"/>
        <v>1.7663329999999999</v>
      </c>
      <c r="AY91" s="281">
        <f t="shared" si="143"/>
        <v>4.6750170000000004</v>
      </c>
      <c r="AZ91" s="281">
        <f t="shared" si="143"/>
        <v>2.5354990000000002</v>
      </c>
      <c r="BA91" s="281">
        <f t="shared" si="143"/>
        <v>0.3</v>
      </c>
      <c r="BB91" s="281">
        <f t="shared" si="143"/>
        <v>0.1</v>
      </c>
      <c r="BC91" s="281">
        <f t="shared" si="143"/>
        <v>12.949870000000001</v>
      </c>
      <c r="BD91" s="281">
        <f t="shared" si="143"/>
        <v>0.1</v>
      </c>
      <c r="BE91" s="281">
        <f t="shared" si="143"/>
        <v>0.02</v>
      </c>
      <c r="BF91" s="281">
        <f t="shared" si="143"/>
        <v>0.1166948</v>
      </c>
      <c r="BG91" s="281">
        <f t="shared" si="143"/>
        <v>0.02</v>
      </c>
      <c r="BH91" s="281">
        <f t="shared" si="143"/>
        <v>75</v>
      </c>
      <c r="BI91" s="281">
        <f t="shared" si="143"/>
        <v>10.92126</v>
      </c>
      <c r="BJ91" s="281">
        <f t="shared" si="143"/>
        <v>2.6696259999999999E-2</v>
      </c>
      <c r="BK91" s="281">
        <f t="shared" si="143"/>
        <v>0.01</v>
      </c>
      <c r="BL91" s="281">
        <f t="shared" si="143"/>
        <v>0.02</v>
      </c>
      <c r="BM91" s="281">
        <f t="shared" si="143"/>
        <v>0.01</v>
      </c>
      <c r="BN91" s="281">
        <f t="shared" si="143"/>
        <v>0.02</v>
      </c>
      <c r="BO91" s="281">
        <f t="shared" si="143"/>
        <v>0.02</v>
      </c>
      <c r="BP91" s="281">
        <f t="shared" si="143"/>
        <v>0.04</v>
      </c>
      <c r="BQ91" s="281">
        <f t="shared" si="143"/>
        <v>0.04</v>
      </c>
      <c r="BR91" s="281">
        <f t="shared" si="143"/>
        <v>7.0000000000000007E-2</v>
      </c>
      <c r="BS91" s="281">
        <f t="shared" si="143"/>
        <v>4.3780300000000001E-2</v>
      </c>
      <c r="BT91" s="281">
        <f t="shared" si="143"/>
        <v>0.01</v>
      </c>
      <c r="BU91" s="281">
        <f t="shared" si="143"/>
        <v>0.01</v>
      </c>
      <c r="BV91" s="281">
        <f t="shared" si="143"/>
        <v>0.01</v>
      </c>
      <c r="BW91" s="281">
        <f t="shared" si="143"/>
        <v>0.01</v>
      </c>
      <c r="BX91" s="281">
        <f t="shared" si="143"/>
        <v>0.06</v>
      </c>
      <c r="BY91" s="281">
        <f t="shared" si="143"/>
        <v>0.02</v>
      </c>
    </row>
    <row r="92" spans="2:77" s="39" customFormat="1" ht="15" customHeight="1">
      <c r="B92" s="40" t="s">
        <v>104</v>
      </c>
      <c r="C92" s="9" t="s">
        <v>105</v>
      </c>
      <c r="D92" s="9"/>
      <c r="E92" s="9"/>
      <c r="F92" s="9"/>
      <c r="G92" s="9"/>
      <c r="H92" s="9"/>
      <c r="I92" s="43"/>
      <c r="J92" s="89">
        <v>0.16815050000000001</v>
      </c>
      <c r="K92" s="79" t="s">
        <v>66</v>
      </c>
      <c r="L92" s="80" t="s">
        <v>47</v>
      </c>
      <c r="M92" s="80" t="s">
        <v>71</v>
      </c>
      <c r="N92" s="79">
        <v>0.45091799999999999</v>
      </c>
      <c r="O92" s="85">
        <v>21.109269999999999</v>
      </c>
      <c r="P92" s="79">
        <v>5.0168520000000001</v>
      </c>
      <c r="Q92" s="79">
        <v>0.2053603</v>
      </c>
      <c r="R92" s="79" t="s">
        <v>66</v>
      </c>
      <c r="S92" s="79">
        <v>0.1702543</v>
      </c>
      <c r="T92" s="89" t="s">
        <v>66</v>
      </c>
      <c r="U92" s="80" t="s">
        <v>68</v>
      </c>
      <c r="V92" s="79">
        <v>0.1125342</v>
      </c>
      <c r="W92" s="80">
        <v>1.450647E-2</v>
      </c>
      <c r="X92" s="85">
        <v>158.73419999999999</v>
      </c>
      <c r="Y92" s="79">
        <v>0.20296939999999999</v>
      </c>
      <c r="Z92" s="80" t="s">
        <v>68</v>
      </c>
      <c r="AA92" s="80" t="s">
        <v>69</v>
      </c>
      <c r="AB92" s="80" t="s">
        <v>49</v>
      </c>
      <c r="AC92" s="80" t="s">
        <v>49</v>
      </c>
      <c r="AD92" s="80" t="s">
        <v>47</v>
      </c>
      <c r="AE92" s="80" t="s">
        <v>68</v>
      </c>
      <c r="AF92" s="80" t="s">
        <v>71</v>
      </c>
      <c r="AG92" s="80">
        <v>1.183999E-2</v>
      </c>
      <c r="AH92" s="80" t="s">
        <v>66</v>
      </c>
      <c r="AI92" s="80" t="s">
        <v>49</v>
      </c>
      <c r="AJ92" s="80" t="s">
        <v>49</v>
      </c>
      <c r="AK92" s="80" t="s">
        <v>68</v>
      </c>
      <c r="AL92" s="80" t="s">
        <v>69</v>
      </c>
      <c r="AM92" s="80" t="s">
        <v>49</v>
      </c>
      <c r="AN92" s="80" t="s">
        <v>69</v>
      </c>
      <c r="AO92" s="158" t="s">
        <v>47</v>
      </c>
      <c r="AP92" s="159">
        <v>43006</v>
      </c>
      <c r="AQ92" s="42"/>
      <c r="AR92" s="1"/>
      <c r="AT92" s="281">
        <f t="shared" si="144"/>
        <v>0.16815050000000001</v>
      </c>
      <c r="AU92" s="281">
        <f t="shared" si="143"/>
        <v>0.1</v>
      </c>
      <c r="AV92" s="281">
        <f t="shared" si="143"/>
        <v>0.03</v>
      </c>
      <c r="AW92" s="281">
        <f t="shared" si="143"/>
        <v>0.05</v>
      </c>
      <c r="AX92" s="281">
        <f t="shared" si="143"/>
        <v>0.45091799999999999</v>
      </c>
      <c r="AY92" s="281">
        <f t="shared" si="143"/>
        <v>21.109269999999999</v>
      </c>
      <c r="AZ92" s="281">
        <f t="shared" si="143"/>
        <v>5.0168520000000001</v>
      </c>
      <c r="BA92" s="281">
        <f t="shared" si="143"/>
        <v>0.2053603</v>
      </c>
      <c r="BB92" s="281">
        <f t="shared" si="143"/>
        <v>0.1</v>
      </c>
      <c r="BC92" s="281">
        <f t="shared" si="143"/>
        <v>0.1702543</v>
      </c>
      <c r="BD92" s="281">
        <f t="shared" si="143"/>
        <v>0.1</v>
      </c>
      <c r="BE92" s="281">
        <f t="shared" si="143"/>
        <v>0.04</v>
      </c>
      <c r="BF92" s="281">
        <f t="shared" si="143"/>
        <v>0.1125342</v>
      </c>
      <c r="BG92" s="281">
        <f t="shared" si="143"/>
        <v>1.450647E-2</v>
      </c>
      <c r="BH92" s="281">
        <f t="shared" si="143"/>
        <v>158.73419999999999</v>
      </c>
      <c r="BI92" s="281">
        <f t="shared" si="143"/>
        <v>0.20296939999999999</v>
      </c>
      <c r="BJ92" s="281">
        <f t="shared" si="143"/>
        <v>0.04</v>
      </c>
      <c r="BK92" s="281">
        <f t="shared" si="143"/>
        <v>0.02</v>
      </c>
      <c r="BL92" s="281">
        <f t="shared" si="143"/>
        <v>0.01</v>
      </c>
      <c r="BM92" s="281">
        <f t="shared" si="143"/>
        <v>0.01</v>
      </c>
      <c r="BN92" s="281">
        <f t="shared" si="143"/>
        <v>0.03</v>
      </c>
      <c r="BO92" s="281">
        <f t="shared" si="143"/>
        <v>0.04</v>
      </c>
      <c r="BP92" s="281">
        <f t="shared" si="143"/>
        <v>0.05</v>
      </c>
      <c r="BQ92" s="281">
        <f t="shared" si="143"/>
        <v>1.183999E-2</v>
      </c>
      <c r="BR92" s="281">
        <f t="shared" si="143"/>
        <v>0.1</v>
      </c>
      <c r="BS92" s="281">
        <f t="shared" si="143"/>
        <v>0.01</v>
      </c>
      <c r="BT92" s="281">
        <f t="shared" si="143"/>
        <v>0.01</v>
      </c>
      <c r="BU92" s="281">
        <f t="shared" si="143"/>
        <v>0.04</v>
      </c>
      <c r="BV92" s="281">
        <f t="shared" si="143"/>
        <v>0.02</v>
      </c>
      <c r="BW92" s="281">
        <f t="shared" si="143"/>
        <v>0.01</v>
      </c>
      <c r="BX92" s="281">
        <f t="shared" si="143"/>
        <v>0.02</v>
      </c>
      <c r="BY92" s="281">
        <f t="shared" si="143"/>
        <v>0.03</v>
      </c>
    </row>
    <row r="93" spans="2:77" s="39" customFormat="1" ht="15" customHeight="1">
      <c r="B93" s="40"/>
      <c r="C93" s="9"/>
      <c r="D93" s="9"/>
      <c r="E93" s="9"/>
      <c r="F93" s="9"/>
      <c r="G93" s="9"/>
      <c r="H93" s="9"/>
      <c r="I93" s="43"/>
      <c r="J93" s="172"/>
      <c r="K93" s="166"/>
      <c r="L93" s="167"/>
      <c r="M93" s="167"/>
      <c r="N93" s="166"/>
      <c r="O93" s="166"/>
      <c r="P93" s="166"/>
      <c r="Q93" s="166"/>
      <c r="R93" s="166"/>
      <c r="S93" s="166"/>
      <c r="T93" s="166"/>
      <c r="U93" s="167"/>
      <c r="V93" s="166"/>
      <c r="W93" s="167"/>
      <c r="X93" s="168"/>
      <c r="Y93" s="166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9"/>
      <c r="AP93" s="100"/>
      <c r="AQ93" s="41"/>
      <c r="AR93" s="1"/>
      <c r="AS93" s="1" t="s">
        <v>158</v>
      </c>
      <c r="AT93" s="284">
        <f>AVERAGE(AT85:AT92)</f>
        <v>14.16848598807597</v>
      </c>
      <c r="AU93" s="284">
        <f t="shared" ref="AU93:BY93" si="145">AVERAGE(AU85:AU92)</f>
        <v>38.73466748100261</v>
      </c>
      <c r="AV93" s="284">
        <f t="shared" si="145"/>
        <v>2.1919703392822201</v>
      </c>
      <c r="AW93" s="284">
        <f t="shared" si="145"/>
        <v>2.7952298739451154</v>
      </c>
      <c r="AX93" s="284">
        <f t="shared" si="145"/>
        <v>5.8101330871254282</v>
      </c>
      <c r="AY93" s="284">
        <f t="shared" si="145"/>
        <v>7.0766213750000002</v>
      </c>
      <c r="AZ93" s="284">
        <f t="shared" si="145"/>
        <v>1.833626306384998</v>
      </c>
      <c r="BA93" s="284">
        <f t="shared" si="145"/>
        <v>0.41751618930501794</v>
      </c>
      <c r="BB93" s="284">
        <f t="shared" si="145"/>
        <v>0.30534155454197759</v>
      </c>
      <c r="BC93" s="284">
        <f t="shared" si="145"/>
        <v>32.039661358618375</v>
      </c>
      <c r="BD93" s="284">
        <f t="shared" si="145"/>
        <v>7.4999999999999997E-2</v>
      </c>
      <c r="BE93" s="284">
        <f t="shared" si="145"/>
        <v>7.8054086656444921E-2</v>
      </c>
      <c r="BF93" s="284">
        <f t="shared" si="145"/>
        <v>0.25694446861096976</v>
      </c>
      <c r="BG93" s="284">
        <f t="shared" si="145"/>
        <v>3.8849395831571785E-2</v>
      </c>
      <c r="BH93" s="284">
        <f t="shared" si="145"/>
        <v>151.89897629150431</v>
      </c>
      <c r="BI93" s="284">
        <f t="shared" si="145"/>
        <v>4.8292306085475154</v>
      </c>
      <c r="BJ93" s="284">
        <f t="shared" si="145"/>
        <v>2.0715165349173007E-2</v>
      </c>
      <c r="BK93" s="284">
        <f t="shared" si="145"/>
        <v>2.3313984155869369E-2</v>
      </c>
      <c r="BL93" s="284">
        <f t="shared" si="145"/>
        <v>2.3750000000000004E-2</v>
      </c>
      <c r="BM93" s="284">
        <f t="shared" si="145"/>
        <v>1.6250000000000001E-2</v>
      </c>
      <c r="BN93" s="284">
        <f t="shared" si="145"/>
        <v>3.8856363584046011E-2</v>
      </c>
      <c r="BO93" s="284">
        <f t="shared" si="145"/>
        <v>3.7386866249999998E-2</v>
      </c>
      <c r="BP93" s="284">
        <f t="shared" si="145"/>
        <v>7.8031473962412987E-2</v>
      </c>
      <c r="BQ93" s="284">
        <f t="shared" si="145"/>
        <v>2.6479998750000001E-2</v>
      </c>
      <c r="BR93" s="284">
        <f t="shared" si="145"/>
        <v>0.17625000000000005</v>
      </c>
      <c r="BS93" s="284">
        <f t="shared" si="145"/>
        <v>1.79725375E-2</v>
      </c>
      <c r="BT93" s="284">
        <f t="shared" si="145"/>
        <v>0.70652411902343049</v>
      </c>
      <c r="BU93" s="284">
        <f t="shared" si="145"/>
        <v>1.76687575E-2</v>
      </c>
      <c r="BV93" s="284">
        <f t="shared" si="145"/>
        <v>1.375E-2</v>
      </c>
      <c r="BW93" s="284">
        <f t="shared" si="145"/>
        <v>1.125E-2</v>
      </c>
      <c r="BX93" s="284">
        <f t="shared" si="145"/>
        <v>6.516081125999007E-2</v>
      </c>
      <c r="BY93" s="284">
        <f t="shared" si="145"/>
        <v>7.7482777042093554E-2</v>
      </c>
    </row>
    <row r="94" spans="2:77" s="39" customFormat="1" ht="15" customHeight="1">
      <c r="B94" s="40"/>
      <c r="C94" s="9"/>
      <c r="D94" s="9"/>
      <c r="E94" s="9"/>
      <c r="F94" s="9"/>
      <c r="G94" s="9"/>
      <c r="H94" s="9"/>
      <c r="I94" s="43"/>
      <c r="J94" s="172"/>
      <c r="K94" s="166"/>
      <c r="L94" s="167"/>
      <c r="M94" s="167"/>
      <c r="N94" s="166"/>
      <c r="O94" s="166"/>
      <c r="P94" s="166"/>
      <c r="Q94" s="166"/>
      <c r="R94" s="166"/>
      <c r="S94" s="166"/>
      <c r="T94" s="166"/>
      <c r="U94" s="167"/>
      <c r="V94" s="166"/>
      <c r="W94" s="167"/>
      <c r="X94" s="168"/>
      <c r="Y94" s="166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9"/>
      <c r="AP94" s="100"/>
      <c r="AQ94" s="41"/>
      <c r="AR94" s="1"/>
      <c r="AS94" s="1" t="s">
        <v>159</v>
      </c>
      <c r="AT94" s="285">
        <f>_xlfn.STDEV.S(AT85:AT92)</f>
        <v>30.384943339129187</v>
      </c>
      <c r="AU94" s="285">
        <f t="shared" ref="AU94:BY94" si="146">_xlfn.STDEV.S(AU85:AU92)</f>
        <v>108.79993684892209</v>
      </c>
      <c r="AV94" s="285">
        <f t="shared" si="146"/>
        <v>5.7067640687158177</v>
      </c>
      <c r="AW94" s="285">
        <f t="shared" si="146"/>
        <v>7.6034277883579415</v>
      </c>
      <c r="AX94" s="285">
        <f t="shared" si="146"/>
        <v>10.129741240876031</v>
      </c>
      <c r="AY94" s="285">
        <f t="shared" si="146"/>
        <v>8.8821175853103025</v>
      </c>
      <c r="AZ94" s="285">
        <f t="shared" si="146"/>
        <v>1.7842035032353065</v>
      </c>
      <c r="BA94" s="285">
        <f t="shared" si="146"/>
        <v>0.24951563622789205</v>
      </c>
      <c r="BB94" s="285">
        <f t="shared" si="146"/>
        <v>0.61340802256501137</v>
      </c>
      <c r="BC94" s="285">
        <f t="shared" si="146"/>
        <v>84.14190316879052</v>
      </c>
      <c r="BD94" s="285">
        <f t="shared" si="146"/>
        <v>3.1167748898959218E-2</v>
      </c>
      <c r="BE94" s="285">
        <f t="shared" si="146"/>
        <v>0.13090563644770795</v>
      </c>
      <c r="BF94" s="285">
        <f t="shared" si="146"/>
        <v>0.35317401217960437</v>
      </c>
      <c r="BG94" s="285">
        <f t="shared" si="146"/>
        <v>6.4216798495807081E-2</v>
      </c>
      <c r="BH94" s="285">
        <f t="shared" si="146"/>
        <v>119.63016809777073</v>
      </c>
      <c r="BI94" s="285">
        <f t="shared" si="146"/>
        <v>9.7233003098837809</v>
      </c>
      <c r="BJ94" s="285">
        <f t="shared" si="146"/>
        <v>1.1205922016270981E-2</v>
      </c>
      <c r="BK94" s="285">
        <f t="shared" si="146"/>
        <v>2.474089162915943E-2</v>
      </c>
      <c r="BL94" s="285">
        <f t="shared" si="146"/>
        <v>1.5059406173077152E-2</v>
      </c>
      <c r="BM94" s="285">
        <f t="shared" si="146"/>
        <v>1.060660171779821E-2</v>
      </c>
      <c r="BN94" s="285">
        <f t="shared" si="146"/>
        <v>6.5859755310281765E-2</v>
      </c>
      <c r="BO94" s="285">
        <f t="shared" si="146"/>
        <v>2.1032634430358754E-2</v>
      </c>
      <c r="BP94" s="285">
        <f t="shared" si="146"/>
        <v>0.14065067941032167</v>
      </c>
      <c r="BQ94" s="285">
        <f t="shared" si="146"/>
        <v>1.4787362813275437E-2</v>
      </c>
      <c r="BR94" s="285">
        <f t="shared" si="146"/>
        <v>0.37435420583796225</v>
      </c>
      <c r="BS94" s="285">
        <f t="shared" si="146"/>
        <v>1.4796803875831478E-2</v>
      </c>
      <c r="BT94" s="285">
        <f t="shared" si="146"/>
        <v>1.961998973032679</v>
      </c>
      <c r="BU94" s="285">
        <f t="shared" si="146"/>
        <v>1.1534692572862529E-2</v>
      </c>
      <c r="BV94" s="285">
        <f t="shared" si="146"/>
        <v>5.1754916950676588E-3</v>
      </c>
      <c r="BW94" s="285">
        <f t="shared" si="146"/>
        <v>3.5355339059327446E-3</v>
      </c>
      <c r="BX94" s="285">
        <f t="shared" si="146"/>
        <v>3.6331888545606518E-2</v>
      </c>
      <c r="BY94" s="285">
        <f t="shared" si="146"/>
        <v>0.14033410887794487</v>
      </c>
    </row>
    <row r="95" spans="2:77" s="39" customFormat="1" ht="15" customHeight="1">
      <c r="B95" s="40"/>
      <c r="C95" s="9"/>
      <c r="D95" s="9"/>
      <c r="E95" s="9"/>
      <c r="F95" s="9"/>
      <c r="G95" s="9"/>
      <c r="H95" s="9"/>
      <c r="I95" s="43"/>
      <c r="J95" s="172"/>
      <c r="K95" s="166"/>
      <c r="L95" s="167"/>
      <c r="M95" s="167"/>
      <c r="N95" s="166"/>
      <c r="O95" s="166"/>
      <c r="P95" s="166"/>
      <c r="Q95" s="166"/>
      <c r="R95" s="166"/>
      <c r="S95" s="166"/>
      <c r="T95" s="166"/>
      <c r="U95" s="167"/>
      <c r="V95" s="166"/>
      <c r="W95" s="167"/>
      <c r="X95" s="168"/>
      <c r="Y95" s="166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7"/>
      <c r="AO95" s="169"/>
      <c r="AP95" s="100"/>
      <c r="AQ95" s="41"/>
      <c r="AR95" s="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  <c r="BX95" s="101"/>
      <c r="BY95" s="101"/>
    </row>
    <row r="96" spans="2:77" s="39" customFormat="1" ht="15" customHeight="1">
      <c r="B96" s="40" t="s">
        <v>102</v>
      </c>
      <c r="C96" s="9" t="s">
        <v>106</v>
      </c>
      <c r="D96" s="9"/>
      <c r="E96" s="9"/>
      <c r="F96" s="9"/>
      <c r="G96" s="9"/>
      <c r="H96" s="9"/>
      <c r="I96" s="43"/>
      <c r="J96" s="172">
        <v>1.9</v>
      </c>
      <c r="K96" s="166" t="s">
        <v>69</v>
      </c>
      <c r="L96" s="167">
        <v>0.32</v>
      </c>
      <c r="M96" s="167" t="s">
        <v>67</v>
      </c>
      <c r="N96" s="166">
        <v>0.4</v>
      </c>
      <c r="O96" s="166">
        <v>1</v>
      </c>
      <c r="P96" s="166">
        <v>0.4</v>
      </c>
      <c r="Q96" s="166">
        <v>0.3</v>
      </c>
      <c r="R96" s="166" t="s">
        <v>71</v>
      </c>
      <c r="S96" s="168">
        <v>28</v>
      </c>
      <c r="T96" s="166" t="s">
        <v>47</v>
      </c>
      <c r="U96" s="167">
        <v>0.05</v>
      </c>
      <c r="V96" s="166">
        <v>2.7</v>
      </c>
      <c r="W96" s="167" t="s">
        <v>49</v>
      </c>
      <c r="X96" s="168">
        <v>11</v>
      </c>
      <c r="Y96" s="166" t="s">
        <v>72</v>
      </c>
      <c r="Z96" s="167" t="s">
        <v>49</v>
      </c>
      <c r="AA96" s="167">
        <v>7.0000000000000007E-2</v>
      </c>
      <c r="AB96" s="167" t="s">
        <v>69</v>
      </c>
      <c r="AC96" s="167" t="s">
        <v>49</v>
      </c>
      <c r="AD96" s="167" t="s">
        <v>49</v>
      </c>
      <c r="AE96" s="167">
        <v>0.03</v>
      </c>
      <c r="AF96" s="167" t="s">
        <v>47</v>
      </c>
      <c r="AG96" s="77" t="s">
        <v>49</v>
      </c>
      <c r="AH96" s="77" t="s">
        <v>49</v>
      </c>
      <c r="AI96" s="167" t="s">
        <v>49</v>
      </c>
      <c r="AJ96" s="167">
        <v>0.99</v>
      </c>
      <c r="AK96" s="167" t="s">
        <v>49</v>
      </c>
      <c r="AL96" s="167" t="s">
        <v>69</v>
      </c>
      <c r="AM96" s="167" t="s">
        <v>49</v>
      </c>
      <c r="AN96" s="167">
        <v>0.21</v>
      </c>
      <c r="AO96" s="169" t="s">
        <v>72</v>
      </c>
      <c r="AP96" s="119">
        <v>44530</v>
      </c>
      <c r="AQ96" s="41"/>
      <c r="AR96" s="1"/>
      <c r="AT96" s="281">
        <f>IF(ISTEXT(J96)=TRUE, RIGHT(J96,LEN(J96)-1)*1,J96)</f>
        <v>1.9</v>
      </c>
      <c r="AU96" s="281">
        <f t="shared" ref="AU96:BY99" si="147">IF(ISTEXT(K96)=TRUE, RIGHT(K96,LEN(K96)-1)*1,K96)</f>
        <v>0.02</v>
      </c>
      <c r="AV96" s="281">
        <f t="shared" si="147"/>
        <v>0.32</v>
      </c>
      <c r="AW96" s="281">
        <f t="shared" si="147"/>
        <v>0.06</v>
      </c>
      <c r="AX96" s="281">
        <f t="shared" si="147"/>
        <v>0.4</v>
      </c>
      <c r="AY96" s="281">
        <f t="shared" si="147"/>
        <v>1</v>
      </c>
      <c r="AZ96" s="281">
        <f t="shared" si="147"/>
        <v>0.4</v>
      </c>
      <c r="BA96" s="281">
        <f t="shared" si="147"/>
        <v>0.3</v>
      </c>
      <c r="BB96" s="281">
        <f t="shared" si="147"/>
        <v>0.05</v>
      </c>
      <c r="BC96" s="281">
        <f t="shared" si="147"/>
        <v>28</v>
      </c>
      <c r="BD96" s="281">
        <f t="shared" si="147"/>
        <v>0.03</v>
      </c>
      <c r="BE96" s="281">
        <f t="shared" si="147"/>
        <v>0.05</v>
      </c>
      <c r="BF96" s="281">
        <f t="shared" si="147"/>
        <v>2.7</v>
      </c>
      <c r="BG96" s="281">
        <f t="shared" si="147"/>
        <v>0.01</v>
      </c>
      <c r="BH96" s="281">
        <f t="shared" si="147"/>
        <v>11</v>
      </c>
      <c r="BI96" s="281">
        <f t="shared" si="147"/>
        <v>0.08</v>
      </c>
      <c r="BJ96" s="281">
        <f t="shared" si="147"/>
        <v>0.01</v>
      </c>
      <c r="BK96" s="281">
        <f t="shared" si="147"/>
        <v>7.0000000000000007E-2</v>
      </c>
      <c r="BL96" s="281">
        <f t="shared" si="147"/>
        <v>0.02</v>
      </c>
      <c r="BM96" s="281">
        <f t="shared" si="147"/>
        <v>0.01</v>
      </c>
      <c r="BN96" s="281">
        <f t="shared" si="147"/>
        <v>0.01</v>
      </c>
      <c r="BO96" s="281">
        <f t="shared" si="147"/>
        <v>0.03</v>
      </c>
      <c r="BP96" s="281">
        <f t="shared" si="147"/>
        <v>0.03</v>
      </c>
      <c r="BQ96" s="281">
        <f t="shared" si="147"/>
        <v>0.01</v>
      </c>
      <c r="BR96" s="281">
        <f t="shared" si="147"/>
        <v>0.01</v>
      </c>
      <c r="BS96" s="281">
        <f t="shared" si="147"/>
        <v>0.01</v>
      </c>
      <c r="BT96" s="281">
        <f t="shared" si="147"/>
        <v>0.99</v>
      </c>
      <c r="BU96" s="281">
        <f t="shared" si="147"/>
        <v>0.01</v>
      </c>
      <c r="BV96" s="281">
        <f t="shared" si="147"/>
        <v>0.02</v>
      </c>
      <c r="BW96" s="281">
        <f t="shared" si="147"/>
        <v>0.01</v>
      </c>
      <c r="BX96" s="281">
        <f t="shared" si="147"/>
        <v>0.21</v>
      </c>
      <c r="BY96" s="281">
        <f t="shared" si="147"/>
        <v>0.08</v>
      </c>
    </row>
    <row r="97" spans="2:77" s="39" customFormat="1" ht="15" customHeight="1">
      <c r="B97" s="40" t="s">
        <v>102</v>
      </c>
      <c r="C97" s="9" t="s">
        <v>106</v>
      </c>
      <c r="D97" s="9"/>
      <c r="E97" s="9"/>
      <c r="F97" s="9"/>
      <c r="G97" s="9"/>
      <c r="H97" s="9"/>
      <c r="I97" s="43"/>
      <c r="J97" s="186">
        <v>31</v>
      </c>
      <c r="K97" s="166">
        <v>1.8</v>
      </c>
      <c r="L97" s="168">
        <v>12</v>
      </c>
      <c r="M97" s="166">
        <v>4.5</v>
      </c>
      <c r="N97" s="168">
        <v>17</v>
      </c>
      <c r="O97" s="168">
        <v>64</v>
      </c>
      <c r="P97" s="168">
        <v>29</v>
      </c>
      <c r="Q97" s="168">
        <v>35</v>
      </c>
      <c r="R97" s="166">
        <v>0.4</v>
      </c>
      <c r="S97" s="187">
        <v>1100</v>
      </c>
      <c r="T97" s="166">
        <v>0.54</v>
      </c>
      <c r="U97" s="167">
        <v>0.03</v>
      </c>
      <c r="V97" s="166">
        <v>3.7</v>
      </c>
      <c r="W97" s="167">
        <v>0.05</v>
      </c>
      <c r="X97" s="168">
        <v>52</v>
      </c>
      <c r="Y97" s="166">
        <v>0.1</v>
      </c>
      <c r="Z97" s="167" t="s">
        <v>49</v>
      </c>
      <c r="AA97" s="167">
        <v>0.06</v>
      </c>
      <c r="AB97" s="167">
        <v>0.04</v>
      </c>
      <c r="AC97" s="167">
        <v>0.12</v>
      </c>
      <c r="AD97" s="167" t="s">
        <v>49</v>
      </c>
      <c r="AE97" s="167" t="s">
        <v>47</v>
      </c>
      <c r="AF97" s="167" t="s">
        <v>69</v>
      </c>
      <c r="AG97" s="167">
        <v>0.04</v>
      </c>
      <c r="AH97" s="167" t="s">
        <v>42</v>
      </c>
      <c r="AI97" s="167" t="s">
        <v>68</v>
      </c>
      <c r="AJ97" s="167">
        <v>0.02</v>
      </c>
      <c r="AK97" s="167" t="s">
        <v>49</v>
      </c>
      <c r="AL97" s="167" t="s">
        <v>69</v>
      </c>
      <c r="AM97" s="167" t="s">
        <v>69</v>
      </c>
      <c r="AN97" s="167">
        <v>0.31</v>
      </c>
      <c r="AO97" s="169" t="s">
        <v>49</v>
      </c>
      <c r="AP97" s="83">
        <v>44162</v>
      </c>
      <c r="AQ97" s="41"/>
      <c r="AR97" s="1"/>
      <c r="AT97" s="281">
        <f>IF(ISTEXT(J97)=TRUE, RIGHT(J97,LEN(J97)-1)*1,J97)</f>
        <v>31</v>
      </c>
      <c r="AU97" s="281">
        <f t="shared" si="147"/>
        <v>1.8</v>
      </c>
      <c r="AV97" s="281">
        <f t="shared" si="147"/>
        <v>12</v>
      </c>
      <c r="AW97" s="281">
        <f t="shared" si="147"/>
        <v>4.5</v>
      </c>
      <c r="AX97" s="281">
        <f t="shared" si="147"/>
        <v>17</v>
      </c>
      <c r="AY97" s="281">
        <f t="shared" si="147"/>
        <v>64</v>
      </c>
      <c r="AZ97" s="281">
        <f t="shared" si="147"/>
        <v>29</v>
      </c>
      <c r="BA97" s="281">
        <f t="shared" si="147"/>
        <v>35</v>
      </c>
      <c r="BB97" s="281">
        <f t="shared" si="147"/>
        <v>0.4</v>
      </c>
      <c r="BC97" s="281">
        <f t="shared" si="147"/>
        <v>1100</v>
      </c>
      <c r="BD97" s="281">
        <f t="shared" si="147"/>
        <v>0.54</v>
      </c>
      <c r="BE97" s="281">
        <f t="shared" si="147"/>
        <v>0.03</v>
      </c>
      <c r="BF97" s="281">
        <f t="shared" si="147"/>
        <v>3.7</v>
      </c>
      <c r="BG97" s="281">
        <f t="shared" si="147"/>
        <v>0.05</v>
      </c>
      <c r="BH97" s="281">
        <f t="shared" si="147"/>
        <v>52</v>
      </c>
      <c r="BI97" s="281">
        <f t="shared" si="147"/>
        <v>0.1</v>
      </c>
      <c r="BJ97" s="281">
        <f t="shared" si="147"/>
        <v>0.01</v>
      </c>
      <c r="BK97" s="281">
        <f t="shared" si="147"/>
        <v>0.06</v>
      </c>
      <c r="BL97" s="281">
        <f t="shared" si="147"/>
        <v>0.04</v>
      </c>
      <c r="BM97" s="281">
        <f t="shared" si="147"/>
        <v>0.12</v>
      </c>
      <c r="BN97" s="281">
        <f t="shared" si="147"/>
        <v>0.01</v>
      </c>
      <c r="BO97" s="281">
        <f t="shared" si="147"/>
        <v>0.03</v>
      </c>
      <c r="BP97" s="281">
        <f t="shared" si="147"/>
        <v>0.02</v>
      </c>
      <c r="BQ97" s="281">
        <f t="shared" si="147"/>
        <v>0.04</v>
      </c>
      <c r="BR97" s="281">
        <f t="shared" si="147"/>
        <v>0.01</v>
      </c>
      <c r="BS97" s="281">
        <f t="shared" si="147"/>
        <v>0.04</v>
      </c>
      <c r="BT97" s="281">
        <f t="shared" si="147"/>
        <v>0.02</v>
      </c>
      <c r="BU97" s="281">
        <f t="shared" si="147"/>
        <v>0.01</v>
      </c>
      <c r="BV97" s="281">
        <f t="shared" si="147"/>
        <v>0.02</v>
      </c>
      <c r="BW97" s="281">
        <f t="shared" si="147"/>
        <v>0.02</v>
      </c>
      <c r="BX97" s="281">
        <f t="shared" si="147"/>
        <v>0.31</v>
      </c>
      <c r="BY97" s="281">
        <f t="shared" si="147"/>
        <v>0.01</v>
      </c>
    </row>
    <row r="98" spans="2:77" s="39" customFormat="1" ht="15" customHeight="1">
      <c r="B98" s="40" t="s">
        <v>102</v>
      </c>
      <c r="C98" s="9" t="s">
        <v>106</v>
      </c>
      <c r="D98" s="9"/>
      <c r="E98" s="9"/>
      <c r="F98" s="9"/>
      <c r="G98" s="9"/>
      <c r="H98" s="9"/>
      <c r="I98" s="43"/>
      <c r="J98" s="186">
        <v>16.878019999999999</v>
      </c>
      <c r="K98" s="166">
        <v>0.73323190000000005</v>
      </c>
      <c r="L98" s="166">
        <v>2.4640300000000002</v>
      </c>
      <c r="M98" s="166">
        <v>3.641988</v>
      </c>
      <c r="N98" s="166">
        <v>0.22554840000000001</v>
      </c>
      <c r="O98" s="166">
        <v>2.9274390000000001</v>
      </c>
      <c r="P98" s="166">
        <v>1.040845</v>
      </c>
      <c r="Q98" s="166" t="s">
        <v>70</v>
      </c>
      <c r="R98" s="166">
        <v>0.1305616</v>
      </c>
      <c r="S98" s="168">
        <v>88.5886</v>
      </c>
      <c r="T98" s="166" t="s">
        <v>6</v>
      </c>
      <c r="U98" s="167">
        <v>2.7083490000000002E-2</v>
      </c>
      <c r="V98" s="166">
        <v>0.2351982</v>
      </c>
      <c r="W98" s="167">
        <v>5.5525390000000001E-2</v>
      </c>
      <c r="X98" s="168">
        <v>11.970560000000001</v>
      </c>
      <c r="Y98" s="166">
        <v>0.47944140000000002</v>
      </c>
      <c r="Z98" s="167" t="s">
        <v>49</v>
      </c>
      <c r="AA98" s="167" t="s">
        <v>49</v>
      </c>
      <c r="AB98" s="167" t="s">
        <v>49</v>
      </c>
      <c r="AC98" s="167" t="s">
        <v>49</v>
      </c>
      <c r="AD98" s="167" t="s">
        <v>49</v>
      </c>
      <c r="AE98" s="167" t="s">
        <v>49</v>
      </c>
      <c r="AF98" s="167">
        <v>1.614264E-2</v>
      </c>
      <c r="AG98" s="167" t="s">
        <v>69</v>
      </c>
      <c r="AH98" s="167" t="s">
        <v>69</v>
      </c>
      <c r="AI98" s="167" t="s">
        <v>49</v>
      </c>
      <c r="AJ98" s="167" t="s">
        <v>49</v>
      </c>
      <c r="AK98" s="167" t="s">
        <v>49</v>
      </c>
      <c r="AL98" s="167" t="s">
        <v>49</v>
      </c>
      <c r="AM98" s="167" t="s">
        <v>49</v>
      </c>
      <c r="AN98" s="167" t="s">
        <v>47</v>
      </c>
      <c r="AO98" s="169" t="s">
        <v>49</v>
      </c>
      <c r="AP98" s="83">
        <v>43742</v>
      </c>
      <c r="AQ98" s="41"/>
      <c r="AR98" s="1"/>
      <c r="AT98" s="281">
        <f>IF(ISTEXT(J98)=TRUE, RIGHT(J98,LEN(J98)-1)*1,J98)</f>
        <v>16.878019999999999</v>
      </c>
      <c r="AU98" s="281">
        <f t="shared" si="147"/>
        <v>0.73323190000000005</v>
      </c>
      <c r="AV98" s="281">
        <f t="shared" si="147"/>
        <v>2.4640300000000002</v>
      </c>
      <c r="AW98" s="281">
        <f t="shared" si="147"/>
        <v>3.641988</v>
      </c>
      <c r="AX98" s="281">
        <f t="shared" si="147"/>
        <v>0.22554840000000001</v>
      </c>
      <c r="AY98" s="281">
        <f t="shared" si="147"/>
        <v>2.9274390000000001</v>
      </c>
      <c r="AZ98" s="281">
        <f t="shared" si="147"/>
        <v>1.040845</v>
      </c>
      <c r="BA98" s="281">
        <f t="shared" si="147"/>
        <v>0.2</v>
      </c>
      <c r="BB98" s="281">
        <f t="shared" si="147"/>
        <v>0.1305616</v>
      </c>
      <c r="BC98" s="281">
        <f t="shared" si="147"/>
        <v>88.5886</v>
      </c>
      <c r="BD98" s="281">
        <f t="shared" si="147"/>
        <v>0.1</v>
      </c>
      <c r="BE98" s="281">
        <f t="shared" si="147"/>
        <v>2.7083490000000002E-2</v>
      </c>
      <c r="BF98" s="281">
        <f t="shared" si="147"/>
        <v>0.2351982</v>
      </c>
      <c r="BG98" s="281">
        <f t="shared" si="147"/>
        <v>5.5525390000000001E-2</v>
      </c>
      <c r="BH98" s="281">
        <f t="shared" si="147"/>
        <v>11.970560000000001</v>
      </c>
      <c r="BI98" s="281">
        <f t="shared" si="147"/>
        <v>0.47944140000000002</v>
      </c>
      <c r="BJ98" s="281">
        <f t="shared" si="147"/>
        <v>0.01</v>
      </c>
      <c r="BK98" s="281">
        <f t="shared" si="147"/>
        <v>0.01</v>
      </c>
      <c r="BL98" s="281">
        <f t="shared" si="147"/>
        <v>0.01</v>
      </c>
      <c r="BM98" s="281">
        <f t="shared" si="147"/>
        <v>0.01</v>
      </c>
      <c r="BN98" s="281">
        <f t="shared" si="147"/>
        <v>0.01</v>
      </c>
      <c r="BO98" s="281">
        <f t="shared" si="147"/>
        <v>0.01</v>
      </c>
      <c r="BP98" s="281">
        <f t="shared" si="147"/>
        <v>1.614264E-2</v>
      </c>
      <c r="BQ98" s="281">
        <f t="shared" si="147"/>
        <v>0.02</v>
      </c>
      <c r="BR98" s="281">
        <f t="shared" si="147"/>
        <v>0.02</v>
      </c>
      <c r="BS98" s="281">
        <f t="shared" si="147"/>
        <v>0.01</v>
      </c>
      <c r="BT98" s="281">
        <f t="shared" si="147"/>
        <v>0.01</v>
      </c>
      <c r="BU98" s="281">
        <f t="shared" si="147"/>
        <v>0.01</v>
      </c>
      <c r="BV98" s="281">
        <f t="shared" si="147"/>
        <v>0.01</v>
      </c>
      <c r="BW98" s="281">
        <f t="shared" si="147"/>
        <v>0.01</v>
      </c>
      <c r="BX98" s="281">
        <f t="shared" si="147"/>
        <v>0.03</v>
      </c>
      <c r="BY98" s="281">
        <f t="shared" si="147"/>
        <v>0.01</v>
      </c>
    </row>
    <row r="99" spans="2:77" s="39" customFormat="1" ht="15" customHeight="1">
      <c r="B99" s="40" t="s">
        <v>102</v>
      </c>
      <c r="C99" s="9" t="s">
        <v>106</v>
      </c>
      <c r="D99" s="9"/>
      <c r="E99" s="9"/>
      <c r="F99" s="9"/>
      <c r="G99" s="9"/>
      <c r="H99" s="9"/>
      <c r="I99" s="43"/>
      <c r="J99" s="172" t="s">
        <v>6</v>
      </c>
      <c r="K99" s="166">
        <v>0.1284728</v>
      </c>
      <c r="L99" s="167">
        <v>4.598729E-2</v>
      </c>
      <c r="M99" s="167" t="s">
        <v>67</v>
      </c>
      <c r="N99" s="166">
        <v>0.34025480000000002</v>
      </c>
      <c r="O99" s="166">
        <v>6.419816</v>
      </c>
      <c r="P99" s="166">
        <v>1.7830569999999999</v>
      </c>
      <c r="Q99" s="166">
        <v>0.22722690000000001</v>
      </c>
      <c r="R99" s="166" t="s">
        <v>6</v>
      </c>
      <c r="S99" s="166">
        <v>0.2799741</v>
      </c>
      <c r="T99" s="166" t="s">
        <v>6</v>
      </c>
      <c r="U99" s="167" t="s">
        <v>68</v>
      </c>
      <c r="V99" s="166">
        <v>0.19163839999999999</v>
      </c>
      <c r="W99" s="167" t="s">
        <v>69</v>
      </c>
      <c r="X99" s="168">
        <v>26.70626</v>
      </c>
      <c r="Y99" s="166">
        <v>0.21269779999999999</v>
      </c>
      <c r="Z99" s="167">
        <v>1.418233E-2</v>
      </c>
      <c r="AA99" s="167" t="s">
        <v>49</v>
      </c>
      <c r="AB99" s="167" t="s">
        <v>49</v>
      </c>
      <c r="AC99" s="167" t="s">
        <v>69</v>
      </c>
      <c r="AD99" s="167" t="s">
        <v>69</v>
      </c>
      <c r="AE99" s="167">
        <v>9.1954789999999995E-2</v>
      </c>
      <c r="AF99" s="167" t="s">
        <v>69</v>
      </c>
      <c r="AG99" s="167" t="s">
        <v>69</v>
      </c>
      <c r="AH99" s="167" t="s">
        <v>68</v>
      </c>
      <c r="AI99" s="167" t="s">
        <v>49</v>
      </c>
      <c r="AJ99" s="167" t="s">
        <v>49</v>
      </c>
      <c r="AK99" s="167" t="s">
        <v>47</v>
      </c>
      <c r="AL99" s="167" t="s">
        <v>49</v>
      </c>
      <c r="AM99" s="167" t="s">
        <v>49</v>
      </c>
      <c r="AN99" s="167" t="s">
        <v>47</v>
      </c>
      <c r="AO99" s="169" t="s">
        <v>49</v>
      </c>
      <c r="AP99" s="83">
        <v>43532</v>
      </c>
      <c r="AQ99" s="41"/>
      <c r="AR99" s="1"/>
      <c r="AT99" s="281">
        <f>IF(ISTEXT(J99)=TRUE, RIGHT(J99,LEN(J99)-1)*1,J99)</f>
        <v>0.1</v>
      </c>
      <c r="AU99" s="281">
        <f t="shared" si="147"/>
        <v>0.1284728</v>
      </c>
      <c r="AV99" s="281">
        <f t="shared" si="147"/>
        <v>4.598729E-2</v>
      </c>
      <c r="AW99" s="281">
        <f t="shared" si="147"/>
        <v>0.06</v>
      </c>
      <c r="AX99" s="281">
        <f t="shared" si="147"/>
        <v>0.34025480000000002</v>
      </c>
      <c r="AY99" s="281">
        <f t="shared" si="147"/>
        <v>6.419816</v>
      </c>
      <c r="AZ99" s="281">
        <f t="shared" si="147"/>
        <v>1.7830569999999999</v>
      </c>
      <c r="BA99" s="281">
        <f t="shared" si="147"/>
        <v>0.22722690000000001</v>
      </c>
      <c r="BB99" s="281">
        <f t="shared" si="147"/>
        <v>0.1</v>
      </c>
      <c r="BC99" s="281">
        <f t="shared" si="147"/>
        <v>0.2799741</v>
      </c>
      <c r="BD99" s="281">
        <f t="shared" si="147"/>
        <v>0.1</v>
      </c>
      <c r="BE99" s="281">
        <f t="shared" si="147"/>
        <v>0.04</v>
      </c>
      <c r="BF99" s="281">
        <f t="shared" si="147"/>
        <v>0.19163839999999999</v>
      </c>
      <c r="BG99" s="281">
        <f t="shared" si="147"/>
        <v>0.02</v>
      </c>
      <c r="BH99" s="281">
        <f t="shared" si="147"/>
        <v>26.70626</v>
      </c>
      <c r="BI99" s="281">
        <f t="shared" si="147"/>
        <v>0.21269779999999999</v>
      </c>
      <c r="BJ99" s="281">
        <f t="shared" si="147"/>
        <v>1.418233E-2</v>
      </c>
      <c r="BK99" s="281">
        <f t="shared" si="147"/>
        <v>0.01</v>
      </c>
      <c r="BL99" s="281">
        <f t="shared" si="147"/>
        <v>0.01</v>
      </c>
      <c r="BM99" s="281">
        <f t="shared" si="147"/>
        <v>0.02</v>
      </c>
      <c r="BN99" s="281">
        <f t="shared" si="147"/>
        <v>0.02</v>
      </c>
      <c r="BO99" s="281">
        <f t="shared" si="147"/>
        <v>9.1954789999999995E-2</v>
      </c>
      <c r="BP99" s="281">
        <f t="shared" si="147"/>
        <v>0.02</v>
      </c>
      <c r="BQ99" s="281">
        <f t="shared" si="147"/>
        <v>0.02</v>
      </c>
      <c r="BR99" s="281">
        <f t="shared" si="147"/>
        <v>0.04</v>
      </c>
      <c r="BS99" s="281">
        <f t="shared" si="147"/>
        <v>0.01</v>
      </c>
      <c r="BT99" s="281">
        <f t="shared" si="147"/>
        <v>0.01</v>
      </c>
      <c r="BU99" s="281">
        <f t="shared" si="147"/>
        <v>0.03</v>
      </c>
      <c r="BV99" s="281">
        <f t="shared" si="147"/>
        <v>0.01</v>
      </c>
      <c r="BW99" s="281">
        <f t="shared" si="147"/>
        <v>0.01</v>
      </c>
      <c r="BX99" s="281">
        <f t="shared" si="147"/>
        <v>0.03</v>
      </c>
      <c r="BY99" s="281">
        <f t="shared" si="147"/>
        <v>0.01</v>
      </c>
    </row>
    <row r="100" spans="2:77" s="39" customFormat="1" ht="15" customHeight="1">
      <c r="B100" s="40"/>
      <c r="C100" s="9"/>
      <c r="D100" s="9"/>
      <c r="E100" s="9"/>
      <c r="F100" s="9"/>
      <c r="G100" s="9"/>
      <c r="H100" s="9"/>
      <c r="I100" s="43"/>
      <c r="J100" s="172"/>
      <c r="K100" s="166"/>
      <c r="L100" s="167"/>
      <c r="M100" s="167"/>
      <c r="N100" s="166"/>
      <c r="O100" s="166"/>
      <c r="P100" s="166"/>
      <c r="Q100" s="166"/>
      <c r="R100" s="166"/>
      <c r="S100" s="166"/>
      <c r="T100" s="166"/>
      <c r="U100" s="167"/>
      <c r="V100" s="166"/>
      <c r="W100" s="167"/>
      <c r="X100" s="168"/>
      <c r="Y100" s="166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169"/>
      <c r="AP100" s="100"/>
      <c r="AQ100" s="41"/>
      <c r="AR100" s="1"/>
      <c r="AS100" s="1" t="s">
        <v>158</v>
      </c>
      <c r="AT100" s="284">
        <f>AVERAGE(AT96:AT99)</f>
        <v>12.469505</v>
      </c>
      <c r="AU100" s="284">
        <f t="shared" ref="AU100:BY100" si="148">AVERAGE(AU96:AU99)</f>
        <v>0.67042617500000001</v>
      </c>
      <c r="AV100" s="284">
        <f t="shared" si="148"/>
        <v>3.7075043225000002</v>
      </c>
      <c r="AW100" s="284">
        <f t="shared" si="148"/>
        <v>2.0654970000000001</v>
      </c>
      <c r="AX100" s="284">
        <f t="shared" si="148"/>
        <v>4.4914508</v>
      </c>
      <c r="AY100" s="284">
        <f t="shared" si="148"/>
        <v>18.586813750000001</v>
      </c>
      <c r="AZ100" s="284">
        <f t="shared" si="148"/>
        <v>8.0559755000000006</v>
      </c>
      <c r="BA100" s="284">
        <f t="shared" si="148"/>
        <v>8.9318067249999995</v>
      </c>
      <c r="BB100" s="284">
        <f t="shared" si="148"/>
        <v>0.1701404</v>
      </c>
      <c r="BC100" s="284">
        <f t="shared" si="148"/>
        <v>304.21714352499998</v>
      </c>
      <c r="BD100" s="284">
        <f t="shared" si="148"/>
        <v>0.1925</v>
      </c>
      <c r="BE100" s="284">
        <f t="shared" si="148"/>
        <v>3.6770872500000003E-2</v>
      </c>
      <c r="BF100" s="284">
        <f t="shared" si="148"/>
        <v>1.70670915</v>
      </c>
      <c r="BG100" s="284">
        <f t="shared" si="148"/>
        <v>3.3881347499999999E-2</v>
      </c>
      <c r="BH100" s="284">
        <f t="shared" si="148"/>
        <v>25.419205000000002</v>
      </c>
      <c r="BI100" s="284">
        <f t="shared" si="148"/>
        <v>0.21803479999999997</v>
      </c>
      <c r="BJ100" s="284">
        <f t="shared" si="148"/>
        <v>1.10455825E-2</v>
      </c>
      <c r="BK100" s="284">
        <f t="shared" si="148"/>
        <v>3.7500000000000006E-2</v>
      </c>
      <c r="BL100" s="284">
        <f t="shared" si="148"/>
        <v>1.9999999999999997E-2</v>
      </c>
      <c r="BM100" s="284">
        <f t="shared" si="148"/>
        <v>0.04</v>
      </c>
      <c r="BN100" s="284">
        <f t="shared" si="148"/>
        <v>1.2500000000000001E-2</v>
      </c>
      <c r="BO100" s="284">
        <f t="shared" si="148"/>
        <v>4.0488697499999997E-2</v>
      </c>
      <c r="BP100" s="284">
        <f t="shared" si="148"/>
        <v>2.1535660000000002E-2</v>
      </c>
      <c r="BQ100" s="284">
        <f t="shared" si="148"/>
        <v>2.2500000000000003E-2</v>
      </c>
      <c r="BR100" s="284">
        <f t="shared" si="148"/>
        <v>0.02</v>
      </c>
      <c r="BS100" s="284">
        <f t="shared" si="148"/>
        <v>1.7500000000000002E-2</v>
      </c>
      <c r="BT100" s="284">
        <f t="shared" si="148"/>
        <v>0.25750000000000001</v>
      </c>
      <c r="BU100" s="284">
        <f t="shared" si="148"/>
        <v>1.4999999999999999E-2</v>
      </c>
      <c r="BV100" s="284">
        <f t="shared" si="148"/>
        <v>1.5000000000000001E-2</v>
      </c>
      <c r="BW100" s="284">
        <f t="shared" si="148"/>
        <v>1.2500000000000001E-2</v>
      </c>
      <c r="BX100" s="284">
        <f t="shared" si="148"/>
        <v>0.14500000000000002</v>
      </c>
      <c r="BY100" s="284">
        <f t="shared" si="148"/>
        <v>2.7499999999999997E-2</v>
      </c>
    </row>
    <row r="101" spans="2:77" s="39" customFormat="1" ht="15" customHeight="1">
      <c r="B101" s="40"/>
      <c r="C101" s="9"/>
      <c r="D101" s="9"/>
      <c r="E101" s="9"/>
      <c r="F101" s="9"/>
      <c r="G101" s="9"/>
      <c r="H101" s="9"/>
      <c r="I101" s="43"/>
      <c r="J101" s="172"/>
      <c r="K101" s="166"/>
      <c r="L101" s="167"/>
      <c r="M101" s="167"/>
      <c r="N101" s="166"/>
      <c r="O101" s="166"/>
      <c r="P101" s="166"/>
      <c r="Q101" s="166"/>
      <c r="R101" s="166"/>
      <c r="S101" s="170"/>
      <c r="T101" s="166"/>
      <c r="U101" s="167"/>
      <c r="V101" s="166"/>
      <c r="W101" s="167"/>
      <c r="X101" s="168"/>
      <c r="Y101" s="166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9"/>
      <c r="AP101" s="100"/>
      <c r="AQ101" s="41"/>
      <c r="AR101" s="1"/>
      <c r="AS101" s="1" t="s">
        <v>159</v>
      </c>
      <c r="AT101" s="285">
        <f>_xlfn.STDEV.S(AT96:AT99)</f>
        <v>14.462979630079689</v>
      </c>
      <c r="AU101" s="285">
        <f t="shared" ref="AU101:BY101" si="149">_xlfn.STDEV.S(AU96:AU99)</f>
        <v>0.81581232625666367</v>
      </c>
      <c r="AV101" s="285">
        <f t="shared" si="149"/>
        <v>5.6330455192644768</v>
      </c>
      <c r="AW101" s="285">
        <f t="shared" si="149"/>
        <v>2.3420906020126546</v>
      </c>
      <c r="AX101" s="285">
        <f t="shared" si="149"/>
        <v>8.3393469819161705</v>
      </c>
      <c r="AY101" s="285">
        <f t="shared" si="149"/>
        <v>30.358443938295103</v>
      </c>
      <c r="AZ101" s="285">
        <f t="shared" si="149"/>
        <v>13.974115184307413</v>
      </c>
      <c r="BA101" s="285">
        <f t="shared" si="149"/>
        <v>17.378846783499593</v>
      </c>
      <c r="BB101" s="285">
        <f t="shared" si="149"/>
        <v>0.15679637383766251</v>
      </c>
      <c r="BC101" s="285">
        <f t="shared" si="149"/>
        <v>531.80188566088373</v>
      </c>
      <c r="BD101" s="285">
        <f t="shared" si="149"/>
        <v>0.23400498570187206</v>
      </c>
      <c r="BE101" s="285">
        <f t="shared" si="149"/>
        <v>1.0410366194889175E-2</v>
      </c>
      <c r="BF101" s="285">
        <f t="shared" si="149"/>
        <v>1.772062732040725</v>
      </c>
      <c r="BG101" s="285">
        <f t="shared" si="149"/>
        <v>2.2295635604224394E-2</v>
      </c>
      <c r="BH101" s="285">
        <f t="shared" si="149"/>
        <v>19.122192156175505</v>
      </c>
      <c r="BI101" s="285">
        <f t="shared" si="149"/>
        <v>0.18380035737600375</v>
      </c>
      <c r="BJ101" s="285">
        <f t="shared" si="149"/>
        <v>2.0911649999999999E-3</v>
      </c>
      <c r="BK101" s="285">
        <f t="shared" si="149"/>
        <v>3.201562118716423E-2</v>
      </c>
      <c r="BL101" s="285">
        <f t="shared" si="149"/>
        <v>1.4142135623730954E-2</v>
      </c>
      <c r="BM101" s="285">
        <f t="shared" si="149"/>
        <v>5.3541261347363353E-2</v>
      </c>
      <c r="BN101" s="285">
        <f t="shared" si="149"/>
        <v>4.9999999999999992E-3</v>
      </c>
      <c r="BO101" s="285">
        <f t="shared" si="149"/>
        <v>3.5582509293931086E-2</v>
      </c>
      <c r="BP101" s="285">
        <f t="shared" si="149"/>
        <v>5.9286372697048466E-3</v>
      </c>
      <c r="BQ101" s="285">
        <f t="shared" si="149"/>
        <v>1.2583057392117918E-2</v>
      </c>
      <c r="BR101" s="285">
        <f t="shared" si="149"/>
        <v>1.4142135623730951E-2</v>
      </c>
      <c r="BS101" s="285">
        <f t="shared" si="149"/>
        <v>1.5000000000000001E-2</v>
      </c>
      <c r="BT101" s="285">
        <f t="shared" si="149"/>
        <v>0.48835608593183993</v>
      </c>
      <c r="BU101" s="285">
        <f t="shared" si="149"/>
        <v>1.0000000000000002E-2</v>
      </c>
      <c r="BV101" s="285">
        <f t="shared" si="149"/>
        <v>5.7735026918962528E-3</v>
      </c>
      <c r="BW101" s="285">
        <f t="shared" si="149"/>
        <v>4.9999999999999992E-3</v>
      </c>
      <c r="BX101" s="285">
        <f t="shared" si="149"/>
        <v>0.13892443989449804</v>
      </c>
      <c r="BY101" s="285">
        <f t="shared" si="149"/>
        <v>3.500000000000001E-2</v>
      </c>
    </row>
    <row r="102" spans="2:77" s="39" customFormat="1" ht="15" customHeight="1">
      <c r="B102" s="40"/>
      <c r="C102" s="9"/>
      <c r="D102" s="9"/>
      <c r="E102" s="9"/>
      <c r="F102" s="9"/>
      <c r="G102" s="9"/>
      <c r="H102" s="9"/>
      <c r="I102" s="43"/>
      <c r="J102" s="172"/>
      <c r="K102" s="166"/>
      <c r="L102" s="167"/>
      <c r="M102" s="167"/>
      <c r="N102" s="166"/>
      <c r="O102" s="166"/>
      <c r="P102" s="166"/>
      <c r="Q102" s="166"/>
      <c r="R102" s="166"/>
      <c r="S102" s="170"/>
      <c r="T102" s="166"/>
      <c r="U102" s="167"/>
      <c r="V102" s="166"/>
      <c r="W102" s="167"/>
      <c r="X102" s="168"/>
      <c r="Y102" s="166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9"/>
      <c r="AP102" s="100"/>
      <c r="AQ102" s="41"/>
      <c r="AR102" s="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</row>
    <row r="103" spans="2:77" s="39" customFormat="1" ht="15" customHeight="1">
      <c r="B103" s="40" t="s">
        <v>102</v>
      </c>
      <c r="C103" s="9" t="s">
        <v>107</v>
      </c>
      <c r="D103" s="9"/>
      <c r="E103" s="9"/>
      <c r="F103" s="9"/>
      <c r="G103" s="9"/>
      <c r="H103" s="9"/>
      <c r="I103" s="43"/>
      <c r="J103" s="186">
        <v>11</v>
      </c>
      <c r="K103" s="167">
        <v>0.04</v>
      </c>
      <c r="L103" s="167">
        <v>0.77</v>
      </c>
      <c r="M103" s="167" t="s">
        <v>67</v>
      </c>
      <c r="N103" s="166">
        <v>0.5</v>
      </c>
      <c r="O103" s="166">
        <v>0.8</v>
      </c>
      <c r="P103" s="166" t="s">
        <v>66</v>
      </c>
      <c r="Q103" s="166" t="s">
        <v>70</v>
      </c>
      <c r="R103" s="166" t="s">
        <v>71</v>
      </c>
      <c r="S103" s="188">
        <v>14</v>
      </c>
      <c r="T103" s="166" t="s">
        <v>47</v>
      </c>
      <c r="U103" s="167">
        <v>7.0000000000000007E-2</v>
      </c>
      <c r="V103" s="168">
        <v>14</v>
      </c>
      <c r="W103" s="167">
        <v>0.03</v>
      </c>
      <c r="X103" s="168" t="s">
        <v>176</v>
      </c>
      <c r="Y103" s="166" t="s">
        <v>72</v>
      </c>
      <c r="Z103" s="167" t="s">
        <v>49</v>
      </c>
      <c r="AA103" s="167">
        <v>0.04</v>
      </c>
      <c r="AB103" s="167" t="s">
        <v>69</v>
      </c>
      <c r="AC103" s="167" t="s">
        <v>49</v>
      </c>
      <c r="AD103" s="167" t="s">
        <v>49</v>
      </c>
      <c r="AE103" s="167" t="s">
        <v>49</v>
      </c>
      <c r="AF103" s="167" t="s">
        <v>47</v>
      </c>
      <c r="AG103" s="77" t="s">
        <v>49</v>
      </c>
      <c r="AH103" s="77" t="s">
        <v>49</v>
      </c>
      <c r="AI103" s="167" t="s">
        <v>49</v>
      </c>
      <c r="AJ103" s="167" t="s">
        <v>49</v>
      </c>
      <c r="AK103" s="167" t="s">
        <v>49</v>
      </c>
      <c r="AL103" s="167" t="s">
        <v>69</v>
      </c>
      <c r="AM103" s="167" t="s">
        <v>49</v>
      </c>
      <c r="AN103" s="167">
        <v>0.12</v>
      </c>
      <c r="AO103" s="169" t="s">
        <v>72</v>
      </c>
      <c r="AP103" s="119">
        <v>44530</v>
      </c>
      <c r="AQ103" s="41"/>
      <c r="AR103" s="1"/>
      <c r="AT103" s="281">
        <f t="shared" ref="AT103:AZ106" si="150">IF(ISTEXT(J103)=TRUE, RIGHT(J103,LEN(J103)-1)*1,J103)</f>
        <v>11</v>
      </c>
      <c r="AU103" s="281">
        <f t="shared" si="150"/>
        <v>0.04</v>
      </c>
      <c r="AV103" s="281">
        <f t="shared" si="150"/>
        <v>0.77</v>
      </c>
      <c r="AW103" s="281">
        <f t="shared" si="150"/>
        <v>0.06</v>
      </c>
      <c r="AX103" s="281">
        <f t="shared" si="150"/>
        <v>0.5</v>
      </c>
      <c r="AY103" s="281">
        <f t="shared" si="150"/>
        <v>0.8</v>
      </c>
      <c r="AZ103" s="281">
        <f t="shared" si="150"/>
        <v>0.1</v>
      </c>
      <c r="BA103" s="281">
        <f>IF(ISTEXT(Q103)=TRUE, RIGHT(Q103,LEN(Q103)-1)*1,Q103)</f>
        <v>0.2</v>
      </c>
      <c r="BB103" s="281">
        <f t="shared" ref="BB103:BY106" si="151">IF(ISTEXT(R103)=TRUE, RIGHT(R103,LEN(R103)-1)*1,R103)</f>
        <v>0.05</v>
      </c>
      <c r="BC103" s="281">
        <f t="shared" si="151"/>
        <v>14</v>
      </c>
      <c r="BD103" s="281">
        <f t="shared" si="151"/>
        <v>0.03</v>
      </c>
      <c r="BE103" s="281">
        <f t="shared" si="151"/>
        <v>7.0000000000000007E-2</v>
      </c>
      <c r="BF103" s="281">
        <f t="shared" si="151"/>
        <v>14</v>
      </c>
      <c r="BG103" s="281">
        <f t="shared" si="151"/>
        <v>0.03</v>
      </c>
      <c r="BH103" s="281">
        <f t="shared" si="151"/>
        <v>10</v>
      </c>
      <c r="BI103" s="281">
        <f t="shared" si="151"/>
        <v>0.08</v>
      </c>
      <c r="BJ103" s="281">
        <f t="shared" si="151"/>
        <v>0.01</v>
      </c>
      <c r="BK103" s="281">
        <f t="shared" si="151"/>
        <v>0.04</v>
      </c>
      <c r="BL103" s="281">
        <f t="shared" si="151"/>
        <v>0.02</v>
      </c>
      <c r="BM103" s="281">
        <f t="shared" si="151"/>
        <v>0.01</v>
      </c>
      <c r="BN103" s="281">
        <f t="shared" si="151"/>
        <v>0.01</v>
      </c>
      <c r="BO103" s="281">
        <f t="shared" si="151"/>
        <v>0.01</v>
      </c>
      <c r="BP103" s="281">
        <f t="shared" si="151"/>
        <v>0.03</v>
      </c>
      <c r="BQ103" s="281">
        <f t="shared" si="151"/>
        <v>0.01</v>
      </c>
      <c r="BR103" s="281">
        <f t="shared" si="151"/>
        <v>0.01</v>
      </c>
      <c r="BS103" s="281">
        <f t="shared" si="151"/>
        <v>0.01</v>
      </c>
      <c r="BT103" s="281">
        <f t="shared" si="151"/>
        <v>0.01</v>
      </c>
      <c r="BU103" s="281">
        <f t="shared" si="151"/>
        <v>0.01</v>
      </c>
      <c r="BV103" s="281">
        <f t="shared" si="151"/>
        <v>0.02</v>
      </c>
      <c r="BW103" s="281">
        <f t="shared" si="151"/>
        <v>0.01</v>
      </c>
      <c r="BX103" s="281">
        <f t="shared" si="151"/>
        <v>0.12</v>
      </c>
      <c r="BY103" s="281">
        <f t="shared" si="151"/>
        <v>0.08</v>
      </c>
    </row>
    <row r="104" spans="2:77" s="39" customFormat="1" ht="15" customHeight="1">
      <c r="B104" s="40" t="s">
        <v>102</v>
      </c>
      <c r="C104" s="9" t="s">
        <v>107</v>
      </c>
      <c r="D104" s="9"/>
      <c r="E104" s="9"/>
      <c r="F104" s="9"/>
      <c r="G104" s="9"/>
      <c r="H104" s="9"/>
      <c r="I104" s="43"/>
      <c r="J104" s="172">
        <v>5.2</v>
      </c>
      <c r="K104" s="166">
        <v>0.2</v>
      </c>
      <c r="L104" s="166">
        <v>2</v>
      </c>
      <c r="M104" s="166">
        <v>0.6</v>
      </c>
      <c r="N104" s="166">
        <v>0.2</v>
      </c>
      <c r="O104" s="166">
        <v>4.9000000000000004</v>
      </c>
      <c r="P104" s="168">
        <v>44</v>
      </c>
      <c r="Q104" s="166" t="s">
        <v>74</v>
      </c>
      <c r="R104" s="166">
        <v>0.1</v>
      </c>
      <c r="S104" s="81">
        <v>49</v>
      </c>
      <c r="T104" s="166">
        <v>0.1</v>
      </c>
      <c r="U104" s="167" t="s">
        <v>69</v>
      </c>
      <c r="V104" s="166">
        <v>1.1000000000000001</v>
      </c>
      <c r="W104" s="167">
        <v>0.03</v>
      </c>
      <c r="X104" s="168">
        <v>72</v>
      </c>
      <c r="Y104" s="166">
        <v>0.2</v>
      </c>
      <c r="Z104" s="167">
        <v>0.04</v>
      </c>
      <c r="AA104" s="167">
        <v>0.08</v>
      </c>
      <c r="AB104" s="167" t="s">
        <v>47</v>
      </c>
      <c r="AC104" s="167">
        <v>0.11</v>
      </c>
      <c r="AD104" s="167" t="s">
        <v>49</v>
      </c>
      <c r="AE104" s="167" t="s">
        <v>47</v>
      </c>
      <c r="AF104" s="167" t="s">
        <v>69</v>
      </c>
      <c r="AG104" s="167" t="s">
        <v>68</v>
      </c>
      <c r="AH104" s="167">
        <v>0.04</v>
      </c>
      <c r="AI104" s="167" t="s">
        <v>68</v>
      </c>
      <c r="AJ104" s="167">
        <v>0.42</v>
      </c>
      <c r="AK104" s="167" t="s">
        <v>49</v>
      </c>
      <c r="AL104" s="167" t="s">
        <v>69</v>
      </c>
      <c r="AM104" s="167" t="s">
        <v>69</v>
      </c>
      <c r="AN104" s="167" t="s">
        <v>75</v>
      </c>
      <c r="AO104" s="169">
        <v>0.01</v>
      </c>
      <c r="AP104" s="83">
        <v>44162</v>
      </c>
      <c r="AQ104" s="41"/>
      <c r="AR104" s="1"/>
      <c r="AT104" s="281">
        <f t="shared" si="150"/>
        <v>5.2</v>
      </c>
      <c r="AU104" s="281">
        <f t="shared" si="150"/>
        <v>0.2</v>
      </c>
      <c r="AV104" s="281">
        <f t="shared" si="150"/>
        <v>2</v>
      </c>
      <c r="AW104" s="281">
        <f t="shared" si="150"/>
        <v>0.6</v>
      </c>
      <c r="AX104" s="281">
        <f t="shared" si="150"/>
        <v>0.2</v>
      </c>
      <c r="AY104" s="281">
        <f t="shared" si="150"/>
        <v>4.9000000000000004</v>
      </c>
      <c r="AZ104" s="281">
        <f t="shared" si="150"/>
        <v>44</v>
      </c>
      <c r="BA104" s="281">
        <f>IF(ISTEXT(Q104)=TRUE, RIGHT(Q104,LEN(Q104)-1)*1,Q104)</f>
        <v>0.6</v>
      </c>
      <c r="BB104" s="281">
        <f t="shared" si="151"/>
        <v>0.1</v>
      </c>
      <c r="BC104" s="281">
        <f t="shared" si="151"/>
        <v>49</v>
      </c>
      <c r="BD104" s="281">
        <f t="shared" si="151"/>
        <v>0.1</v>
      </c>
      <c r="BE104" s="281">
        <f t="shared" si="151"/>
        <v>0.02</v>
      </c>
      <c r="BF104" s="281">
        <f t="shared" si="151"/>
        <v>1.1000000000000001</v>
      </c>
      <c r="BG104" s="281">
        <f t="shared" si="151"/>
        <v>0.03</v>
      </c>
      <c r="BH104" s="281">
        <f t="shared" si="151"/>
        <v>72</v>
      </c>
      <c r="BI104" s="281">
        <f t="shared" si="151"/>
        <v>0.2</v>
      </c>
      <c r="BJ104" s="281">
        <f t="shared" si="151"/>
        <v>0.04</v>
      </c>
      <c r="BK104" s="281">
        <f t="shared" si="151"/>
        <v>0.08</v>
      </c>
      <c r="BL104" s="281">
        <f t="shared" si="151"/>
        <v>0.03</v>
      </c>
      <c r="BM104" s="281">
        <f t="shared" si="151"/>
        <v>0.11</v>
      </c>
      <c r="BN104" s="281">
        <f t="shared" si="151"/>
        <v>0.01</v>
      </c>
      <c r="BO104" s="281">
        <f t="shared" si="151"/>
        <v>0.03</v>
      </c>
      <c r="BP104" s="281">
        <f t="shared" si="151"/>
        <v>0.02</v>
      </c>
      <c r="BQ104" s="281">
        <f t="shared" si="151"/>
        <v>0.04</v>
      </c>
      <c r="BR104" s="281">
        <f t="shared" si="151"/>
        <v>0.04</v>
      </c>
      <c r="BS104" s="281">
        <f t="shared" si="151"/>
        <v>0.04</v>
      </c>
      <c r="BT104" s="281">
        <f t="shared" si="151"/>
        <v>0.42</v>
      </c>
      <c r="BU104" s="281">
        <f t="shared" si="151"/>
        <v>0.01</v>
      </c>
      <c r="BV104" s="281">
        <f t="shared" si="151"/>
        <v>0.02</v>
      </c>
      <c r="BW104" s="281">
        <f t="shared" si="151"/>
        <v>0.02</v>
      </c>
      <c r="BX104" s="281">
        <f t="shared" si="151"/>
        <v>0.12</v>
      </c>
      <c r="BY104" s="281">
        <f t="shared" si="151"/>
        <v>0.01</v>
      </c>
    </row>
    <row r="105" spans="2:77" s="39" customFormat="1" ht="15" customHeight="1">
      <c r="B105" s="40" t="s">
        <v>102</v>
      </c>
      <c r="C105" s="9" t="s">
        <v>107</v>
      </c>
      <c r="D105" s="9"/>
      <c r="E105" s="9"/>
      <c r="F105" s="9"/>
      <c r="G105" s="9"/>
      <c r="H105" s="9"/>
      <c r="I105" s="43"/>
      <c r="J105" s="186">
        <v>130</v>
      </c>
      <c r="K105" s="166">
        <v>0.81943577901728137</v>
      </c>
      <c r="L105" s="168">
        <v>15</v>
      </c>
      <c r="M105" s="168">
        <v>36</v>
      </c>
      <c r="N105" s="166">
        <v>0.73494235510051642</v>
      </c>
      <c r="O105" s="166">
        <v>5.4283653470083575</v>
      </c>
      <c r="P105" s="166">
        <v>1.206106022662115</v>
      </c>
      <c r="Q105" s="166" t="s">
        <v>103</v>
      </c>
      <c r="R105" s="166">
        <v>2.0941831358678313</v>
      </c>
      <c r="S105" s="76" t="s">
        <v>66</v>
      </c>
      <c r="T105" s="167">
        <v>9.3172638318471279E-2</v>
      </c>
      <c r="U105" s="167">
        <v>0.24437078388681183</v>
      </c>
      <c r="V105" s="166" t="s">
        <v>49</v>
      </c>
      <c r="W105" s="167">
        <v>0.26696440615518557</v>
      </c>
      <c r="X105" s="168">
        <v>273.09216540793625</v>
      </c>
      <c r="Y105" s="166">
        <v>0.17403486713594291</v>
      </c>
      <c r="Z105" s="167">
        <v>0.21331375467050728</v>
      </c>
      <c r="AA105" s="167" t="s">
        <v>49</v>
      </c>
      <c r="AB105" s="167" t="s">
        <v>71</v>
      </c>
      <c r="AC105" s="167" t="s">
        <v>68</v>
      </c>
      <c r="AD105" s="167" t="s">
        <v>49</v>
      </c>
      <c r="AE105" s="167" t="s">
        <v>67</v>
      </c>
      <c r="AF105" s="167" t="s">
        <v>49</v>
      </c>
      <c r="AG105" s="167">
        <v>7.208511938747339E-2</v>
      </c>
      <c r="AH105" s="167" t="s">
        <v>47</v>
      </c>
      <c r="AI105" s="167" t="s">
        <v>49</v>
      </c>
      <c r="AJ105" s="167" t="s">
        <v>47</v>
      </c>
      <c r="AK105" s="167" t="s">
        <v>49</v>
      </c>
      <c r="AL105" s="167" t="s">
        <v>49</v>
      </c>
      <c r="AM105" s="167" t="s">
        <v>49</v>
      </c>
      <c r="AN105" s="167" t="s">
        <v>69</v>
      </c>
      <c r="AO105" s="169" t="s">
        <v>68</v>
      </c>
      <c r="AP105" s="83">
        <v>43887</v>
      </c>
      <c r="AQ105" s="41"/>
      <c r="AR105" s="1"/>
      <c r="AT105" s="281">
        <f t="shared" si="150"/>
        <v>130</v>
      </c>
      <c r="AU105" s="281">
        <f t="shared" si="150"/>
        <v>0.81943577901728137</v>
      </c>
      <c r="AV105" s="281">
        <f t="shared" si="150"/>
        <v>15</v>
      </c>
      <c r="AW105" s="281">
        <f t="shared" si="150"/>
        <v>36</v>
      </c>
      <c r="AX105" s="281">
        <f t="shared" si="150"/>
        <v>0.73494235510051642</v>
      </c>
      <c r="AY105" s="281">
        <f t="shared" si="150"/>
        <v>5.4283653470083575</v>
      </c>
      <c r="AZ105" s="281">
        <f t="shared" si="150"/>
        <v>1.206106022662115</v>
      </c>
      <c r="BA105" s="281">
        <f>IF(ISTEXT(Q105)=TRUE, RIGHT(Q105,LEN(Q105)-1)*1,Q105)</f>
        <v>0.7</v>
      </c>
      <c r="BB105" s="281">
        <f t="shared" si="151"/>
        <v>2.0941831358678313</v>
      </c>
      <c r="BC105" s="281">
        <f t="shared" si="151"/>
        <v>0.1</v>
      </c>
      <c r="BD105" s="281">
        <f t="shared" si="151"/>
        <v>9.3172638318471279E-2</v>
      </c>
      <c r="BE105" s="281">
        <f t="shared" si="151"/>
        <v>0.24437078388681183</v>
      </c>
      <c r="BF105" s="281">
        <f t="shared" si="151"/>
        <v>0.01</v>
      </c>
      <c r="BG105" s="281">
        <f t="shared" si="151"/>
        <v>0.26696440615518557</v>
      </c>
      <c r="BH105" s="281">
        <f t="shared" si="151"/>
        <v>273.09216540793625</v>
      </c>
      <c r="BI105" s="281">
        <f t="shared" si="151"/>
        <v>0.17403486713594291</v>
      </c>
      <c r="BJ105" s="281">
        <f t="shared" si="151"/>
        <v>0.21331375467050728</v>
      </c>
      <c r="BK105" s="281">
        <f t="shared" si="151"/>
        <v>0.01</v>
      </c>
      <c r="BL105" s="281">
        <f t="shared" si="151"/>
        <v>0.05</v>
      </c>
      <c r="BM105" s="281">
        <f t="shared" si="151"/>
        <v>0.04</v>
      </c>
      <c r="BN105" s="281">
        <f t="shared" si="151"/>
        <v>0.01</v>
      </c>
      <c r="BO105" s="281">
        <f t="shared" si="151"/>
        <v>0.06</v>
      </c>
      <c r="BP105" s="281">
        <f t="shared" si="151"/>
        <v>0.01</v>
      </c>
      <c r="BQ105" s="281">
        <f t="shared" si="151"/>
        <v>7.208511938747339E-2</v>
      </c>
      <c r="BR105" s="281">
        <f t="shared" si="151"/>
        <v>0.03</v>
      </c>
      <c r="BS105" s="281">
        <f t="shared" si="151"/>
        <v>0.01</v>
      </c>
      <c r="BT105" s="281">
        <f t="shared" si="151"/>
        <v>0.03</v>
      </c>
      <c r="BU105" s="281">
        <f t="shared" si="151"/>
        <v>0.01</v>
      </c>
      <c r="BV105" s="281">
        <f t="shared" si="151"/>
        <v>0.01</v>
      </c>
      <c r="BW105" s="281">
        <f t="shared" si="151"/>
        <v>0.01</v>
      </c>
      <c r="BX105" s="281">
        <f t="shared" si="151"/>
        <v>0.02</v>
      </c>
      <c r="BY105" s="281">
        <f t="shared" si="151"/>
        <v>0.04</v>
      </c>
    </row>
    <row r="106" spans="2:77" s="39" customFormat="1" ht="15" customHeight="1">
      <c r="B106" s="40" t="s">
        <v>102</v>
      </c>
      <c r="C106" s="9" t="s">
        <v>107</v>
      </c>
      <c r="D106" s="9"/>
      <c r="E106" s="9"/>
      <c r="F106" s="9"/>
      <c r="G106" s="9"/>
      <c r="H106" s="9"/>
      <c r="I106" s="43"/>
      <c r="J106" s="172">
        <v>1.8030759999999999</v>
      </c>
      <c r="K106" s="166">
        <v>0.222578</v>
      </c>
      <c r="L106" s="166">
        <v>0.46033790000000002</v>
      </c>
      <c r="M106" s="166">
        <v>0.34384940000000003</v>
      </c>
      <c r="N106" s="166">
        <v>2.3001299999999998</v>
      </c>
      <c r="O106" s="166">
        <v>6.2820080000000003</v>
      </c>
      <c r="P106" s="166">
        <v>4.8845859999999997</v>
      </c>
      <c r="Q106" s="168">
        <v>14.055059999999999</v>
      </c>
      <c r="R106" s="166" t="s">
        <v>6</v>
      </c>
      <c r="S106" s="166">
        <v>7.3919670000000002</v>
      </c>
      <c r="T106" s="166" t="s">
        <v>6</v>
      </c>
      <c r="U106" s="167">
        <v>1.204262E-2</v>
      </c>
      <c r="V106" s="166">
        <v>0.58733979999999997</v>
      </c>
      <c r="W106" s="167">
        <v>0.29306159999999998</v>
      </c>
      <c r="X106" s="168">
        <v>14.977220000000001</v>
      </c>
      <c r="Y106" s="166">
        <v>0.46026359999999999</v>
      </c>
      <c r="Z106" s="167">
        <v>0.73820529999999995</v>
      </c>
      <c r="AA106" s="167" t="s">
        <v>49</v>
      </c>
      <c r="AB106" s="167" t="s">
        <v>49</v>
      </c>
      <c r="AC106" s="167" t="s">
        <v>49</v>
      </c>
      <c r="AD106" s="167" t="s">
        <v>49</v>
      </c>
      <c r="AE106" s="167" t="s">
        <v>49</v>
      </c>
      <c r="AF106" s="167" t="s">
        <v>49</v>
      </c>
      <c r="AG106" s="167" t="s">
        <v>69</v>
      </c>
      <c r="AH106" s="167" t="s">
        <v>69</v>
      </c>
      <c r="AI106" s="167" t="s">
        <v>49</v>
      </c>
      <c r="AJ106" s="167">
        <v>2.12911E-2</v>
      </c>
      <c r="AK106" s="167" t="s">
        <v>49</v>
      </c>
      <c r="AL106" s="167" t="s">
        <v>49</v>
      </c>
      <c r="AM106" s="167" t="s">
        <v>49</v>
      </c>
      <c r="AN106" s="167" t="s">
        <v>47</v>
      </c>
      <c r="AO106" s="169" t="s">
        <v>49</v>
      </c>
      <c r="AP106" s="83">
        <v>43742</v>
      </c>
      <c r="AQ106" s="41"/>
      <c r="AR106" s="1"/>
      <c r="AT106" s="281">
        <f t="shared" si="150"/>
        <v>1.8030759999999999</v>
      </c>
      <c r="AU106" s="281">
        <f t="shared" si="150"/>
        <v>0.222578</v>
      </c>
      <c r="AV106" s="281">
        <f t="shared" si="150"/>
        <v>0.46033790000000002</v>
      </c>
      <c r="AW106" s="281">
        <f t="shared" si="150"/>
        <v>0.34384940000000003</v>
      </c>
      <c r="AX106" s="281">
        <f t="shared" si="150"/>
        <v>2.3001299999999998</v>
      </c>
      <c r="AY106" s="281">
        <f t="shared" si="150"/>
        <v>6.2820080000000003</v>
      </c>
      <c r="AZ106" s="281">
        <f t="shared" si="150"/>
        <v>4.8845859999999997</v>
      </c>
      <c r="BA106" s="281">
        <f>IF(ISTEXT(Q106)=TRUE, RIGHT(Q106,LEN(Q106)-1)*1,Q106)</f>
        <v>14.055059999999999</v>
      </c>
      <c r="BB106" s="281">
        <f t="shared" si="151"/>
        <v>0.1</v>
      </c>
      <c r="BC106" s="281">
        <f t="shared" si="151"/>
        <v>7.3919670000000002</v>
      </c>
      <c r="BD106" s="281">
        <f t="shared" si="151"/>
        <v>0.1</v>
      </c>
      <c r="BE106" s="281">
        <f t="shared" si="151"/>
        <v>1.204262E-2</v>
      </c>
      <c r="BF106" s="281">
        <f t="shared" si="151"/>
        <v>0.58733979999999997</v>
      </c>
      <c r="BG106" s="281">
        <f t="shared" si="151"/>
        <v>0.29306159999999998</v>
      </c>
      <c r="BH106" s="281">
        <f t="shared" si="151"/>
        <v>14.977220000000001</v>
      </c>
      <c r="BI106" s="281">
        <f t="shared" si="151"/>
        <v>0.46026359999999999</v>
      </c>
      <c r="BJ106" s="281">
        <f t="shared" si="151"/>
        <v>0.73820529999999995</v>
      </c>
      <c r="BK106" s="281">
        <f t="shared" si="151"/>
        <v>0.01</v>
      </c>
      <c r="BL106" s="281">
        <f t="shared" si="151"/>
        <v>0.01</v>
      </c>
      <c r="BM106" s="281">
        <f t="shared" si="151"/>
        <v>0.01</v>
      </c>
      <c r="BN106" s="281">
        <f t="shared" si="151"/>
        <v>0.01</v>
      </c>
      <c r="BO106" s="281">
        <f t="shared" si="151"/>
        <v>0.01</v>
      </c>
      <c r="BP106" s="281">
        <f t="shared" si="151"/>
        <v>0.01</v>
      </c>
      <c r="BQ106" s="281">
        <f t="shared" si="151"/>
        <v>0.02</v>
      </c>
      <c r="BR106" s="281">
        <f t="shared" si="151"/>
        <v>0.02</v>
      </c>
      <c r="BS106" s="281">
        <f t="shared" si="151"/>
        <v>0.01</v>
      </c>
      <c r="BT106" s="281">
        <f t="shared" si="151"/>
        <v>2.12911E-2</v>
      </c>
      <c r="BU106" s="281">
        <f t="shared" si="151"/>
        <v>0.01</v>
      </c>
      <c r="BV106" s="281">
        <f t="shared" si="151"/>
        <v>0.01</v>
      </c>
      <c r="BW106" s="281">
        <f t="shared" si="151"/>
        <v>0.01</v>
      </c>
      <c r="BX106" s="281">
        <f t="shared" si="151"/>
        <v>0.03</v>
      </c>
      <c r="BY106" s="281">
        <f t="shared" si="151"/>
        <v>0.01</v>
      </c>
    </row>
    <row r="107" spans="2:77" s="39" customFormat="1" ht="15" customHeight="1">
      <c r="B107" s="40"/>
      <c r="C107" s="9"/>
      <c r="D107" s="9"/>
      <c r="E107" s="9"/>
      <c r="F107" s="9"/>
      <c r="G107" s="9"/>
      <c r="H107" s="9"/>
      <c r="I107" s="43"/>
      <c r="J107" s="172"/>
      <c r="K107" s="166"/>
      <c r="L107" s="167"/>
      <c r="M107" s="167"/>
      <c r="N107" s="166"/>
      <c r="O107" s="166"/>
      <c r="P107" s="166"/>
      <c r="Q107" s="166"/>
      <c r="R107" s="166"/>
      <c r="S107" s="166"/>
      <c r="T107" s="166"/>
      <c r="U107" s="167"/>
      <c r="V107" s="166"/>
      <c r="W107" s="167"/>
      <c r="X107" s="168"/>
      <c r="Y107" s="166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9"/>
      <c r="AP107" s="100"/>
      <c r="AQ107" s="41"/>
      <c r="AR107" s="1"/>
      <c r="AS107" s="1" t="s">
        <v>158</v>
      </c>
      <c r="AT107" s="284">
        <f t="shared" ref="AT107:AZ107" si="152">AVERAGE(AT103:AT106)</f>
        <v>37.000768999999998</v>
      </c>
      <c r="AU107" s="284">
        <f t="shared" si="152"/>
        <v>0.32050344475432035</v>
      </c>
      <c r="AV107" s="284">
        <f t="shared" si="152"/>
        <v>4.5575844749999996</v>
      </c>
      <c r="AW107" s="284">
        <f t="shared" si="152"/>
        <v>9.25096235</v>
      </c>
      <c r="AX107" s="284">
        <f t="shared" si="152"/>
        <v>0.93376808877512907</v>
      </c>
      <c r="AY107" s="284">
        <f t="shared" si="152"/>
        <v>4.3525933367520899</v>
      </c>
      <c r="AZ107" s="284">
        <f t="shared" si="152"/>
        <v>12.547673005665528</v>
      </c>
      <c r="BA107" s="284">
        <f>AVERAGE(BA103:BA106)</f>
        <v>3.8887649999999998</v>
      </c>
      <c r="BB107" s="284">
        <f t="shared" ref="BB107:BY107" si="153">AVERAGE(BB103:BB106)</f>
        <v>0.58604578396695783</v>
      </c>
      <c r="BC107" s="284">
        <f t="shared" si="153"/>
        <v>17.622991750000001</v>
      </c>
      <c r="BD107" s="284">
        <f t="shared" si="153"/>
        <v>8.0793159579617829E-2</v>
      </c>
      <c r="BE107" s="284">
        <f t="shared" si="153"/>
        <v>8.6603350971702964E-2</v>
      </c>
      <c r="BF107" s="284">
        <f t="shared" si="153"/>
        <v>3.92433495</v>
      </c>
      <c r="BG107" s="284">
        <f t="shared" si="153"/>
        <v>0.15500650153879639</v>
      </c>
      <c r="BH107" s="284">
        <f t="shared" si="153"/>
        <v>92.51734635198406</v>
      </c>
      <c r="BI107" s="284">
        <f t="shared" si="153"/>
        <v>0.22857461678398572</v>
      </c>
      <c r="BJ107" s="284">
        <f t="shared" si="153"/>
        <v>0.25037976366762682</v>
      </c>
      <c r="BK107" s="284">
        <f t="shared" si="153"/>
        <v>3.5000000000000003E-2</v>
      </c>
      <c r="BL107" s="284">
        <f t="shared" si="153"/>
        <v>2.75E-2</v>
      </c>
      <c r="BM107" s="284">
        <f t="shared" si="153"/>
        <v>4.2500000000000003E-2</v>
      </c>
      <c r="BN107" s="284">
        <f t="shared" si="153"/>
        <v>0.01</v>
      </c>
      <c r="BO107" s="284">
        <f t="shared" si="153"/>
        <v>2.75E-2</v>
      </c>
      <c r="BP107" s="284">
        <f t="shared" si="153"/>
        <v>1.7500000000000002E-2</v>
      </c>
      <c r="BQ107" s="284">
        <f t="shared" si="153"/>
        <v>3.5521279846868349E-2</v>
      </c>
      <c r="BR107" s="284">
        <f t="shared" si="153"/>
        <v>2.5000000000000001E-2</v>
      </c>
      <c r="BS107" s="284">
        <f t="shared" si="153"/>
        <v>1.7500000000000002E-2</v>
      </c>
      <c r="BT107" s="284">
        <f t="shared" si="153"/>
        <v>0.12032277499999999</v>
      </c>
      <c r="BU107" s="284">
        <f t="shared" si="153"/>
        <v>0.01</v>
      </c>
      <c r="BV107" s="284">
        <f t="shared" si="153"/>
        <v>1.5000000000000001E-2</v>
      </c>
      <c r="BW107" s="284">
        <f t="shared" si="153"/>
        <v>1.2500000000000001E-2</v>
      </c>
      <c r="BX107" s="284">
        <f t="shared" si="153"/>
        <v>7.2500000000000009E-2</v>
      </c>
      <c r="BY107" s="284">
        <f t="shared" si="153"/>
        <v>3.5000000000000003E-2</v>
      </c>
    </row>
    <row r="108" spans="2:77" s="39" customFormat="1" ht="15" customHeight="1">
      <c r="B108" s="40"/>
      <c r="C108" s="9"/>
      <c r="D108" s="9"/>
      <c r="E108" s="9"/>
      <c r="F108" s="9"/>
      <c r="G108" s="9"/>
      <c r="H108" s="9"/>
      <c r="I108" s="43"/>
      <c r="J108" s="172"/>
      <c r="K108" s="166"/>
      <c r="L108" s="167"/>
      <c r="M108" s="167"/>
      <c r="N108" s="166"/>
      <c r="O108" s="166"/>
      <c r="P108" s="166"/>
      <c r="Q108" s="166"/>
      <c r="R108" s="166"/>
      <c r="S108" s="166"/>
      <c r="T108" s="166"/>
      <c r="U108" s="167"/>
      <c r="V108" s="166"/>
      <c r="W108" s="167"/>
      <c r="X108" s="168"/>
      <c r="Y108" s="166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9"/>
      <c r="AP108" s="100"/>
      <c r="AQ108" s="41"/>
      <c r="AR108" s="1"/>
      <c r="AS108" s="1" t="s">
        <v>159</v>
      </c>
      <c r="AT108" s="285">
        <f t="shared" ref="AT108:AZ108" si="154">_xlfn.STDEV.S(AT103:AT106)</f>
        <v>62.11565411042087</v>
      </c>
      <c r="AU108" s="285">
        <f t="shared" si="154"/>
        <v>0.34240625462556223</v>
      </c>
      <c r="AV108" s="285">
        <f t="shared" si="154"/>
        <v>6.9932945501418793</v>
      </c>
      <c r="AW108" s="285">
        <f t="shared" si="154"/>
        <v>17.834055575456471</v>
      </c>
      <c r="AX108" s="285">
        <f t="shared" si="154"/>
        <v>0.93684700062882253</v>
      </c>
      <c r="AY108" s="285">
        <f t="shared" si="154"/>
        <v>2.4358776537496296</v>
      </c>
      <c r="AZ108" s="285">
        <f t="shared" si="154"/>
        <v>21.067727932399894</v>
      </c>
      <c r="BA108" s="285">
        <f>_xlfn.STDEV.S(BA103:BA106)</f>
        <v>6.7809718748544192</v>
      </c>
      <c r="BB108" s="285">
        <f t="shared" ref="BB108:BY108" si="155">_xlfn.STDEV.S(BB103:BB106)</f>
        <v>1.0057011423100866</v>
      </c>
      <c r="BC108" s="285">
        <f t="shared" si="155"/>
        <v>21.674653578522058</v>
      </c>
      <c r="BD108" s="285">
        <f t="shared" si="155"/>
        <v>3.401471246286572E-2</v>
      </c>
      <c r="BE108" s="285">
        <f t="shared" si="155"/>
        <v>0.10826132445123608</v>
      </c>
      <c r="BF108" s="285">
        <f t="shared" si="155"/>
        <v>6.7318508807384729</v>
      </c>
      <c r="BG108" s="285">
        <f t="shared" si="155"/>
        <v>0.14473773231971834</v>
      </c>
      <c r="BH108" s="285">
        <f t="shared" si="155"/>
        <v>123.62552382372623</v>
      </c>
      <c r="BI108" s="285">
        <f t="shared" si="155"/>
        <v>0.16283457322510025</v>
      </c>
      <c r="BJ108" s="285">
        <f t="shared" si="155"/>
        <v>0.33733747625718108</v>
      </c>
      <c r="BK108" s="285">
        <f t="shared" si="155"/>
        <v>3.3166247903553991E-2</v>
      </c>
      <c r="BL108" s="285">
        <f t="shared" si="155"/>
        <v>1.7078251276599333E-2</v>
      </c>
      <c r="BM108" s="285">
        <f t="shared" si="155"/>
        <v>4.7169905660283007E-2</v>
      </c>
      <c r="BN108" s="285">
        <f t="shared" si="155"/>
        <v>0</v>
      </c>
      <c r="BO108" s="285">
        <f t="shared" si="155"/>
        <v>2.3629078131263043E-2</v>
      </c>
      <c r="BP108" s="285">
        <f t="shared" si="155"/>
        <v>9.5742710775633781E-3</v>
      </c>
      <c r="BQ108" s="285">
        <f t="shared" si="155"/>
        <v>2.7381375356667473E-2</v>
      </c>
      <c r="BR108" s="285">
        <f t="shared" si="155"/>
        <v>1.2909944487358051E-2</v>
      </c>
      <c r="BS108" s="285">
        <f t="shared" si="155"/>
        <v>1.5000000000000001E-2</v>
      </c>
      <c r="BT108" s="285">
        <f t="shared" si="155"/>
        <v>0.19995251953435303</v>
      </c>
      <c r="BU108" s="285">
        <f t="shared" si="155"/>
        <v>0</v>
      </c>
      <c r="BV108" s="285">
        <f t="shared" si="155"/>
        <v>5.7735026918962528E-3</v>
      </c>
      <c r="BW108" s="285">
        <f t="shared" si="155"/>
        <v>4.9999999999999992E-3</v>
      </c>
      <c r="BX108" s="285">
        <f t="shared" si="155"/>
        <v>5.4999999999999986E-2</v>
      </c>
      <c r="BY108" s="285">
        <f t="shared" si="155"/>
        <v>3.3166247903553998E-2</v>
      </c>
    </row>
    <row r="109" spans="2:77" s="39" customFormat="1" ht="15" customHeight="1">
      <c r="B109" s="40"/>
      <c r="C109" s="9"/>
      <c r="D109" s="9"/>
      <c r="E109" s="9"/>
      <c r="F109" s="9"/>
      <c r="G109" s="9"/>
      <c r="H109" s="9"/>
      <c r="I109" s="43"/>
      <c r="J109" s="172"/>
      <c r="K109" s="166"/>
      <c r="L109" s="167"/>
      <c r="M109" s="167"/>
      <c r="N109" s="166"/>
      <c r="O109" s="166"/>
      <c r="P109" s="166"/>
      <c r="Q109" s="166"/>
      <c r="R109" s="166"/>
      <c r="S109" s="166"/>
      <c r="T109" s="166"/>
      <c r="U109" s="167"/>
      <c r="V109" s="166"/>
      <c r="W109" s="167"/>
      <c r="X109" s="168"/>
      <c r="Y109" s="166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9"/>
      <c r="AP109" s="100"/>
      <c r="AQ109" s="41"/>
      <c r="AR109" s="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</row>
    <row r="110" spans="2:77" s="39" customFormat="1" ht="15" customHeight="1">
      <c r="B110" s="40" t="s">
        <v>102</v>
      </c>
      <c r="C110" s="9" t="s">
        <v>108</v>
      </c>
      <c r="D110" s="9"/>
      <c r="E110" s="9"/>
      <c r="F110" s="9"/>
      <c r="G110" s="9"/>
      <c r="H110" s="9"/>
      <c r="I110" s="43"/>
      <c r="J110" s="186">
        <v>377</v>
      </c>
      <c r="K110" s="166">
        <v>6.7</v>
      </c>
      <c r="L110" s="168">
        <v>118</v>
      </c>
      <c r="M110" s="166">
        <v>74.8</v>
      </c>
      <c r="N110" s="166">
        <v>1.7</v>
      </c>
      <c r="O110" s="166">
        <v>4</v>
      </c>
      <c r="P110" s="166">
        <v>1.8</v>
      </c>
      <c r="Q110" s="168">
        <v>34</v>
      </c>
      <c r="R110" s="166">
        <v>4.8</v>
      </c>
      <c r="S110" s="168">
        <v>106</v>
      </c>
      <c r="T110" s="166">
        <v>0.2</v>
      </c>
      <c r="U110" s="167">
        <v>2.1</v>
      </c>
      <c r="V110" s="166">
        <v>7.5</v>
      </c>
      <c r="W110" s="167">
        <v>0.91</v>
      </c>
      <c r="X110" s="168">
        <v>247</v>
      </c>
      <c r="Y110" s="166" t="s">
        <v>67</v>
      </c>
      <c r="Z110" s="167">
        <v>0.03</v>
      </c>
      <c r="AA110" s="167">
        <v>0.04</v>
      </c>
      <c r="AB110" s="167">
        <v>0.04</v>
      </c>
      <c r="AC110" s="167">
        <v>0.02</v>
      </c>
      <c r="AD110" s="167" t="s">
        <v>49</v>
      </c>
      <c r="AE110" s="167">
        <v>0.09</v>
      </c>
      <c r="AF110" s="167">
        <v>0.02</v>
      </c>
      <c r="AG110" s="167">
        <v>1.63</v>
      </c>
      <c r="AH110" s="167" t="s">
        <v>42</v>
      </c>
      <c r="AI110" s="167" t="s">
        <v>68</v>
      </c>
      <c r="AJ110" s="167">
        <v>0.49</v>
      </c>
      <c r="AK110" s="167" t="s">
        <v>49</v>
      </c>
      <c r="AL110" s="167" t="s">
        <v>69</v>
      </c>
      <c r="AM110" s="167" t="s">
        <v>69</v>
      </c>
      <c r="AN110" s="167" t="s">
        <v>75</v>
      </c>
      <c r="AO110" s="169" t="s">
        <v>49</v>
      </c>
      <c r="AP110" s="83">
        <v>44162</v>
      </c>
      <c r="AQ110" s="41"/>
      <c r="AR110" s="1"/>
      <c r="AT110" s="281">
        <f>IF(ISTEXT(J110)=TRUE, RIGHT(J110,LEN(J110)-1)*1,J110)</f>
        <v>377</v>
      </c>
      <c r="AU110" s="281">
        <f t="shared" ref="AU110:BY112" si="156">IF(ISTEXT(K110)=TRUE, RIGHT(K110,LEN(K110)-1)*1,K110)</f>
        <v>6.7</v>
      </c>
      <c r="AV110" s="281">
        <f t="shared" si="156"/>
        <v>118</v>
      </c>
      <c r="AW110" s="281">
        <f t="shared" si="156"/>
        <v>74.8</v>
      </c>
      <c r="AX110" s="281">
        <f t="shared" si="156"/>
        <v>1.7</v>
      </c>
      <c r="AY110" s="281">
        <f t="shared" si="156"/>
        <v>4</v>
      </c>
      <c r="AZ110" s="281">
        <f t="shared" si="156"/>
        <v>1.8</v>
      </c>
      <c r="BA110" s="281">
        <f t="shared" si="156"/>
        <v>34</v>
      </c>
      <c r="BB110" s="281">
        <f t="shared" si="156"/>
        <v>4.8</v>
      </c>
      <c r="BC110" s="281">
        <f t="shared" si="156"/>
        <v>106</v>
      </c>
      <c r="BD110" s="281">
        <f t="shared" si="156"/>
        <v>0.2</v>
      </c>
      <c r="BE110" s="281">
        <f t="shared" si="156"/>
        <v>2.1</v>
      </c>
      <c r="BF110" s="281">
        <f t="shared" si="156"/>
        <v>7.5</v>
      </c>
      <c r="BG110" s="281">
        <f t="shared" si="156"/>
        <v>0.91</v>
      </c>
      <c r="BH110" s="281">
        <f t="shared" si="156"/>
        <v>247</v>
      </c>
      <c r="BI110" s="281">
        <f t="shared" si="156"/>
        <v>0.06</v>
      </c>
      <c r="BJ110" s="281">
        <f t="shared" si="156"/>
        <v>0.03</v>
      </c>
      <c r="BK110" s="281">
        <f t="shared" si="156"/>
        <v>0.04</v>
      </c>
      <c r="BL110" s="281">
        <f t="shared" si="156"/>
        <v>0.04</v>
      </c>
      <c r="BM110" s="281">
        <f t="shared" si="156"/>
        <v>0.02</v>
      </c>
      <c r="BN110" s="281">
        <f t="shared" si="156"/>
        <v>0.01</v>
      </c>
      <c r="BO110" s="281">
        <f t="shared" si="156"/>
        <v>0.09</v>
      </c>
      <c r="BP110" s="281">
        <f t="shared" si="156"/>
        <v>0.02</v>
      </c>
      <c r="BQ110" s="281">
        <f t="shared" si="156"/>
        <v>1.63</v>
      </c>
      <c r="BR110" s="281">
        <f t="shared" si="156"/>
        <v>0.01</v>
      </c>
      <c r="BS110" s="281">
        <f t="shared" si="156"/>
        <v>0.04</v>
      </c>
      <c r="BT110" s="281">
        <f t="shared" si="156"/>
        <v>0.49</v>
      </c>
      <c r="BU110" s="281">
        <f t="shared" si="156"/>
        <v>0.01</v>
      </c>
      <c r="BV110" s="281">
        <f t="shared" si="156"/>
        <v>0.02</v>
      </c>
      <c r="BW110" s="281">
        <f t="shared" si="156"/>
        <v>0.02</v>
      </c>
      <c r="BX110" s="281">
        <f t="shared" si="156"/>
        <v>0.12</v>
      </c>
      <c r="BY110" s="281">
        <f t="shared" si="156"/>
        <v>0.01</v>
      </c>
    </row>
    <row r="111" spans="2:77" s="1" customFormat="1" ht="15" customHeight="1">
      <c r="B111" s="40" t="s">
        <v>102</v>
      </c>
      <c r="C111" s="9" t="s">
        <v>108</v>
      </c>
      <c r="D111" s="9"/>
      <c r="E111" s="9"/>
      <c r="F111" s="9"/>
      <c r="G111" s="9"/>
      <c r="H111" s="9"/>
      <c r="I111" s="43"/>
      <c r="J111" s="186">
        <v>138.9066</v>
      </c>
      <c r="K111" s="166">
        <v>95.453990000000005</v>
      </c>
      <c r="L111" s="166">
        <v>18.629940000000001</v>
      </c>
      <c r="M111" s="166">
        <v>30.10397</v>
      </c>
      <c r="N111" s="166">
        <v>11.12832</v>
      </c>
      <c r="O111" s="166">
        <v>12.058059999999999</v>
      </c>
      <c r="P111" s="166">
        <v>6.3109450000000002</v>
      </c>
      <c r="Q111" s="166">
        <v>0.56765509999999997</v>
      </c>
      <c r="R111" s="166">
        <v>1.979463</v>
      </c>
      <c r="S111" s="168">
        <v>36.700780000000002</v>
      </c>
      <c r="T111" s="166">
        <v>0.1112447</v>
      </c>
      <c r="U111" s="167">
        <v>1.2566109999999999</v>
      </c>
      <c r="V111" s="166">
        <v>2.3287749999999998</v>
      </c>
      <c r="W111" s="167">
        <v>0.30728949999999999</v>
      </c>
      <c r="X111" s="168">
        <v>42.358269999999997</v>
      </c>
      <c r="Y111" s="166">
        <v>21.84252</v>
      </c>
      <c r="Z111" s="167">
        <v>3.3308499999999998E-2</v>
      </c>
      <c r="AA111" s="167" t="s">
        <v>49</v>
      </c>
      <c r="AB111" s="167">
        <v>7.3523539999999998E-2</v>
      </c>
      <c r="AC111" s="167" t="s">
        <v>49</v>
      </c>
      <c r="AD111" s="167" t="s">
        <v>68</v>
      </c>
      <c r="AE111" s="167" t="s">
        <v>49</v>
      </c>
      <c r="AF111" s="167" t="s">
        <v>69</v>
      </c>
      <c r="AG111" s="167" t="s">
        <v>69</v>
      </c>
      <c r="AH111" s="167" t="s">
        <v>69</v>
      </c>
      <c r="AI111" s="167">
        <v>7.0538509999999999E-2</v>
      </c>
      <c r="AJ111" s="167" t="s">
        <v>49</v>
      </c>
      <c r="AK111" s="167" t="s">
        <v>69</v>
      </c>
      <c r="AL111" s="167" t="s">
        <v>49</v>
      </c>
      <c r="AM111" s="167" t="s">
        <v>49</v>
      </c>
      <c r="AN111" s="167" t="s">
        <v>69</v>
      </c>
      <c r="AO111" s="169" t="s">
        <v>49</v>
      </c>
      <c r="AP111" s="83">
        <v>43810</v>
      </c>
      <c r="AQ111" s="41"/>
      <c r="AT111" s="281">
        <f>IF(ISTEXT(J111)=TRUE, RIGHT(J111,LEN(J111)-1)*1,J111)</f>
        <v>138.9066</v>
      </c>
      <c r="AU111" s="281">
        <f t="shared" si="156"/>
        <v>95.453990000000005</v>
      </c>
      <c r="AV111" s="281">
        <f t="shared" si="156"/>
        <v>18.629940000000001</v>
      </c>
      <c r="AW111" s="281">
        <f t="shared" si="156"/>
        <v>30.10397</v>
      </c>
      <c r="AX111" s="281">
        <f t="shared" si="156"/>
        <v>11.12832</v>
      </c>
      <c r="AY111" s="281">
        <f t="shared" si="156"/>
        <v>12.058059999999999</v>
      </c>
      <c r="AZ111" s="281">
        <f t="shared" si="156"/>
        <v>6.3109450000000002</v>
      </c>
      <c r="BA111" s="281">
        <f t="shared" si="156"/>
        <v>0.56765509999999997</v>
      </c>
      <c r="BB111" s="281">
        <f t="shared" si="156"/>
        <v>1.979463</v>
      </c>
      <c r="BC111" s="281">
        <f t="shared" si="156"/>
        <v>36.700780000000002</v>
      </c>
      <c r="BD111" s="281">
        <f t="shared" si="156"/>
        <v>0.1112447</v>
      </c>
      <c r="BE111" s="281">
        <f t="shared" si="156"/>
        <v>1.2566109999999999</v>
      </c>
      <c r="BF111" s="281">
        <f t="shared" si="156"/>
        <v>2.3287749999999998</v>
      </c>
      <c r="BG111" s="281">
        <f t="shared" si="156"/>
        <v>0.30728949999999999</v>
      </c>
      <c r="BH111" s="281">
        <f t="shared" si="156"/>
        <v>42.358269999999997</v>
      </c>
      <c r="BI111" s="281">
        <f t="shared" si="156"/>
        <v>21.84252</v>
      </c>
      <c r="BJ111" s="281">
        <f t="shared" si="156"/>
        <v>3.3308499999999998E-2</v>
      </c>
      <c r="BK111" s="281">
        <f t="shared" si="156"/>
        <v>0.01</v>
      </c>
      <c r="BL111" s="281">
        <f t="shared" si="156"/>
        <v>7.3523539999999998E-2</v>
      </c>
      <c r="BM111" s="281">
        <f t="shared" si="156"/>
        <v>0.01</v>
      </c>
      <c r="BN111" s="281">
        <f t="shared" si="156"/>
        <v>0.04</v>
      </c>
      <c r="BO111" s="281">
        <f t="shared" si="156"/>
        <v>0.01</v>
      </c>
      <c r="BP111" s="281">
        <f t="shared" si="156"/>
        <v>0.02</v>
      </c>
      <c r="BQ111" s="281">
        <f t="shared" si="156"/>
        <v>0.02</v>
      </c>
      <c r="BR111" s="281">
        <f t="shared" si="156"/>
        <v>0.02</v>
      </c>
      <c r="BS111" s="281">
        <f t="shared" si="156"/>
        <v>7.0538509999999999E-2</v>
      </c>
      <c r="BT111" s="281">
        <f t="shared" si="156"/>
        <v>0.01</v>
      </c>
      <c r="BU111" s="281">
        <f t="shared" si="156"/>
        <v>0.02</v>
      </c>
      <c r="BV111" s="281">
        <f t="shared" si="156"/>
        <v>0.01</v>
      </c>
      <c r="BW111" s="281">
        <f t="shared" si="156"/>
        <v>0.01</v>
      </c>
      <c r="BX111" s="281">
        <f t="shared" si="156"/>
        <v>0.02</v>
      </c>
      <c r="BY111" s="281">
        <f t="shared" si="156"/>
        <v>0.01</v>
      </c>
    </row>
    <row r="112" spans="2:77" s="1" customFormat="1" ht="15" customHeight="1">
      <c r="B112" s="40" t="s">
        <v>102</v>
      </c>
      <c r="C112" s="9" t="s">
        <v>108</v>
      </c>
      <c r="D112" s="9"/>
      <c r="E112" s="9"/>
      <c r="F112" s="9"/>
      <c r="G112" s="9"/>
      <c r="H112" s="9"/>
      <c r="I112" s="43"/>
      <c r="J112" s="186">
        <v>95.25291</v>
      </c>
      <c r="K112" s="166">
        <v>0.53816980000000003</v>
      </c>
      <c r="L112" s="166">
        <v>8.0923060000000007</v>
      </c>
      <c r="M112" s="166">
        <v>15.19261</v>
      </c>
      <c r="N112" s="166">
        <v>4.0916090000000001</v>
      </c>
      <c r="O112" s="166">
        <v>3.2277879999999999</v>
      </c>
      <c r="P112" s="166">
        <v>1.5733280000000001</v>
      </c>
      <c r="Q112" s="166">
        <v>1.4635039999999999</v>
      </c>
      <c r="R112" s="166">
        <v>1.0159309999999999</v>
      </c>
      <c r="S112" s="166">
        <v>2.8848210000000001</v>
      </c>
      <c r="T112" s="166" t="s">
        <v>6</v>
      </c>
      <c r="U112" s="167">
        <v>0.7363054</v>
      </c>
      <c r="V112" s="166">
        <v>0.79181250000000003</v>
      </c>
      <c r="W112" s="167">
        <v>0.1608415</v>
      </c>
      <c r="X112" s="168">
        <v>50.412770000000002</v>
      </c>
      <c r="Y112" s="166">
        <v>0.52246300000000001</v>
      </c>
      <c r="Z112" s="167">
        <v>2.2368530000000001E-2</v>
      </c>
      <c r="AA112" s="167" t="s">
        <v>49</v>
      </c>
      <c r="AB112" s="167">
        <v>1.801291E-2</v>
      </c>
      <c r="AC112" s="167" t="s">
        <v>69</v>
      </c>
      <c r="AD112" s="167" t="s">
        <v>69</v>
      </c>
      <c r="AE112" s="167" t="s">
        <v>47</v>
      </c>
      <c r="AF112" s="167" t="s">
        <v>69</v>
      </c>
      <c r="AG112" s="167" t="s">
        <v>69</v>
      </c>
      <c r="AH112" s="167" t="s">
        <v>68</v>
      </c>
      <c r="AI112" s="167" t="s">
        <v>49</v>
      </c>
      <c r="AJ112" s="167" t="s">
        <v>49</v>
      </c>
      <c r="AK112" s="167" t="s">
        <v>47</v>
      </c>
      <c r="AL112" s="167" t="s">
        <v>49</v>
      </c>
      <c r="AM112" s="167" t="s">
        <v>49</v>
      </c>
      <c r="AN112" s="167">
        <v>4.516717E-2</v>
      </c>
      <c r="AO112" s="169" t="s">
        <v>49</v>
      </c>
      <c r="AP112" s="83">
        <v>43532</v>
      </c>
      <c r="AQ112" s="41"/>
      <c r="AT112" s="281">
        <f>IF(ISTEXT(J112)=TRUE, RIGHT(J112,LEN(J112)-1)*1,J112)</f>
        <v>95.25291</v>
      </c>
      <c r="AU112" s="281">
        <f t="shared" si="156"/>
        <v>0.53816980000000003</v>
      </c>
      <c r="AV112" s="281">
        <f t="shared" si="156"/>
        <v>8.0923060000000007</v>
      </c>
      <c r="AW112" s="281">
        <f t="shared" si="156"/>
        <v>15.19261</v>
      </c>
      <c r="AX112" s="281">
        <f t="shared" si="156"/>
        <v>4.0916090000000001</v>
      </c>
      <c r="AY112" s="281">
        <f t="shared" si="156"/>
        <v>3.2277879999999999</v>
      </c>
      <c r="AZ112" s="281">
        <f t="shared" si="156"/>
        <v>1.5733280000000001</v>
      </c>
      <c r="BA112" s="281">
        <f t="shared" si="156"/>
        <v>1.4635039999999999</v>
      </c>
      <c r="BB112" s="281">
        <f t="shared" si="156"/>
        <v>1.0159309999999999</v>
      </c>
      <c r="BC112" s="281">
        <f t="shared" si="156"/>
        <v>2.8848210000000001</v>
      </c>
      <c r="BD112" s="281">
        <f t="shared" si="156"/>
        <v>0.1</v>
      </c>
      <c r="BE112" s="281">
        <f t="shared" si="156"/>
        <v>0.7363054</v>
      </c>
      <c r="BF112" s="281">
        <f t="shared" si="156"/>
        <v>0.79181250000000003</v>
      </c>
      <c r="BG112" s="281">
        <f t="shared" si="156"/>
        <v>0.1608415</v>
      </c>
      <c r="BH112" s="281">
        <f t="shared" si="156"/>
        <v>50.412770000000002</v>
      </c>
      <c r="BI112" s="281">
        <f t="shared" si="156"/>
        <v>0.52246300000000001</v>
      </c>
      <c r="BJ112" s="281">
        <f t="shared" si="156"/>
        <v>2.2368530000000001E-2</v>
      </c>
      <c r="BK112" s="281">
        <f t="shared" si="156"/>
        <v>0.01</v>
      </c>
      <c r="BL112" s="281">
        <f t="shared" si="156"/>
        <v>1.801291E-2</v>
      </c>
      <c r="BM112" s="281">
        <f t="shared" si="156"/>
        <v>0.02</v>
      </c>
      <c r="BN112" s="281">
        <f t="shared" si="156"/>
        <v>0.02</v>
      </c>
      <c r="BO112" s="281">
        <f t="shared" si="156"/>
        <v>0.03</v>
      </c>
      <c r="BP112" s="281">
        <f t="shared" si="156"/>
        <v>0.02</v>
      </c>
      <c r="BQ112" s="281">
        <f t="shared" si="156"/>
        <v>0.02</v>
      </c>
      <c r="BR112" s="281">
        <f t="shared" si="156"/>
        <v>0.04</v>
      </c>
      <c r="BS112" s="281">
        <f t="shared" si="156"/>
        <v>0.01</v>
      </c>
      <c r="BT112" s="281">
        <f t="shared" si="156"/>
        <v>0.01</v>
      </c>
      <c r="BU112" s="281">
        <f t="shared" si="156"/>
        <v>0.03</v>
      </c>
      <c r="BV112" s="281">
        <f t="shared" si="156"/>
        <v>0.01</v>
      </c>
      <c r="BW112" s="281">
        <f t="shared" si="156"/>
        <v>0.01</v>
      </c>
      <c r="BX112" s="281">
        <f t="shared" si="156"/>
        <v>4.516717E-2</v>
      </c>
      <c r="BY112" s="281">
        <f t="shared" si="156"/>
        <v>0.01</v>
      </c>
    </row>
    <row r="113" spans="2:77" s="1" customFormat="1" ht="15" customHeight="1">
      <c r="B113" s="40"/>
      <c r="C113" s="9"/>
      <c r="D113" s="9"/>
      <c r="E113" s="9"/>
      <c r="F113" s="9"/>
      <c r="G113" s="9"/>
      <c r="H113" s="9"/>
      <c r="I113" s="43"/>
      <c r="J113" s="172"/>
      <c r="K113" s="166"/>
      <c r="L113" s="167"/>
      <c r="M113" s="167"/>
      <c r="N113" s="166"/>
      <c r="O113" s="166"/>
      <c r="P113" s="166"/>
      <c r="Q113" s="166"/>
      <c r="R113" s="166"/>
      <c r="S113" s="166"/>
      <c r="T113" s="166"/>
      <c r="U113" s="167"/>
      <c r="V113" s="166"/>
      <c r="W113" s="167"/>
      <c r="X113" s="168"/>
      <c r="Y113" s="166"/>
      <c r="Z113" s="16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7"/>
      <c r="AO113" s="169"/>
      <c r="AP113" s="100"/>
      <c r="AQ113" s="41"/>
      <c r="AS113" s="1" t="s">
        <v>158</v>
      </c>
      <c r="AT113" s="284">
        <f>AVERAGE(AT110:AT112)</f>
        <v>203.71983666666668</v>
      </c>
      <c r="AU113" s="284">
        <f t="shared" ref="AU113:BY113" si="157">AVERAGE(AU110:AU112)</f>
        <v>34.23071993333334</v>
      </c>
      <c r="AV113" s="284">
        <f t="shared" si="157"/>
        <v>48.240748666666668</v>
      </c>
      <c r="AW113" s="284">
        <f t="shared" si="157"/>
        <v>40.032193333333332</v>
      </c>
      <c r="AX113" s="284">
        <f t="shared" si="157"/>
        <v>5.6399763333333333</v>
      </c>
      <c r="AY113" s="284">
        <f t="shared" si="157"/>
        <v>6.428615999999999</v>
      </c>
      <c r="AZ113" s="284">
        <f t="shared" si="157"/>
        <v>3.2280910000000005</v>
      </c>
      <c r="BA113" s="284">
        <f t="shared" si="157"/>
        <v>12.010386366666667</v>
      </c>
      <c r="BB113" s="284">
        <f t="shared" si="157"/>
        <v>2.5984646666666666</v>
      </c>
      <c r="BC113" s="284">
        <f t="shared" si="157"/>
        <v>48.528533666666668</v>
      </c>
      <c r="BD113" s="284">
        <f t="shared" si="157"/>
        <v>0.13708156666666668</v>
      </c>
      <c r="BE113" s="284">
        <f t="shared" si="157"/>
        <v>1.3643054666666667</v>
      </c>
      <c r="BF113" s="284">
        <f t="shared" si="157"/>
        <v>3.5401958333333337</v>
      </c>
      <c r="BG113" s="284">
        <f t="shared" si="157"/>
        <v>0.45937700000000009</v>
      </c>
      <c r="BH113" s="284">
        <f t="shared" si="157"/>
        <v>113.25701333333335</v>
      </c>
      <c r="BI113" s="284">
        <f t="shared" si="157"/>
        <v>7.4749943333333322</v>
      </c>
      <c r="BJ113" s="284">
        <f t="shared" si="157"/>
        <v>2.8559009999999996E-2</v>
      </c>
      <c r="BK113" s="284">
        <f t="shared" si="157"/>
        <v>0.02</v>
      </c>
      <c r="BL113" s="284">
        <f t="shared" si="157"/>
        <v>4.3845483333333331E-2</v>
      </c>
      <c r="BM113" s="284">
        <f t="shared" si="157"/>
        <v>1.6666666666666666E-2</v>
      </c>
      <c r="BN113" s="284">
        <f t="shared" si="157"/>
        <v>2.3333333333333334E-2</v>
      </c>
      <c r="BO113" s="284">
        <f t="shared" si="157"/>
        <v>4.3333333333333335E-2</v>
      </c>
      <c r="BP113" s="284">
        <f t="shared" si="157"/>
        <v>0.02</v>
      </c>
      <c r="BQ113" s="284">
        <f t="shared" si="157"/>
        <v>0.55666666666666664</v>
      </c>
      <c r="BR113" s="284">
        <f t="shared" si="157"/>
        <v>2.3333333333333334E-2</v>
      </c>
      <c r="BS113" s="284">
        <f t="shared" si="157"/>
        <v>4.0179503333333332E-2</v>
      </c>
      <c r="BT113" s="284">
        <f t="shared" si="157"/>
        <v>0.17</v>
      </c>
      <c r="BU113" s="284">
        <f t="shared" si="157"/>
        <v>0.02</v>
      </c>
      <c r="BV113" s="284">
        <f t="shared" si="157"/>
        <v>1.3333333333333334E-2</v>
      </c>
      <c r="BW113" s="284">
        <f t="shared" si="157"/>
        <v>1.3333333333333334E-2</v>
      </c>
      <c r="BX113" s="284">
        <f t="shared" si="157"/>
        <v>6.1722389999999995E-2</v>
      </c>
      <c r="BY113" s="284">
        <f t="shared" si="157"/>
        <v>0.01</v>
      </c>
    </row>
    <row r="114" spans="2:77" s="1" customFormat="1" ht="15" customHeight="1">
      <c r="B114" s="40"/>
      <c r="C114" s="9"/>
      <c r="D114" s="9"/>
      <c r="E114" s="9"/>
      <c r="F114" s="9"/>
      <c r="G114" s="9"/>
      <c r="H114" s="9"/>
      <c r="I114" s="43"/>
      <c r="J114" s="172"/>
      <c r="K114" s="166"/>
      <c r="L114" s="167"/>
      <c r="M114" s="167"/>
      <c r="N114" s="166"/>
      <c r="O114" s="166"/>
      <c r="P114" s="166"/>
      <c r="Q114" s="166"/>
      <c r="R114" s="166"/>
      <c r="S114" s="166"/>
      <c r="T114" s="166"/>
      <c r="U114" s="167"/>
      <c r="V114" s="166"/>
      <c r="W114" s="167"/>
      <c r="X114" s="168"/>
      <c r="Y114" s="166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9"/>
      <c r="AP114" s="100"/>
      <c r="AQ114" s="41"/>
      <c r="AS114" s="1" t="s">
        <v>159</v>
      </c>
      <c r="AT114" s="285">
        <f>_xlfn.STDEV.S(AT110:AT112)</f>
        <v>151.64406488970815</v>
      </c>
      <c r="AU114" s="285">
        <f t="shared" ref="AU114:BY114" si="158">_xlfn.STDEV.S(AU110:AU112)</f>
        <v>53.110343965139315</v>
      </c>
      <c r="AV114" s="285">
        <f t="shared" si="158"/>
        <v>60.642602949740414</v>
      </c>
      <c r="AW114" s="285">
        <f t="shared" si="158"/>
        <v>31.019146499709382</v>
      </c>
      <c r="AX114" s="285">
        <f t="shared" si="158"/>
        <v>4.9011616536082903</v>
      </c>
      <c r="AY114" s="285">
        <f t="shared" si="158"/>
        <v>4.8905068914262877</v>
      </c>
      <c r="AZ114" s="285">
        <f t="shared" si="158"/>
        <v>2.6722343905209738</v>
      </c>
      <c r="BA114" s="285">
        <f t="shared" si="158"/>
        <v>19.048831122154638</v>
      </c>
      <c r="BB114" s="285">
        <f t="shared" si="158"/>
        <v>1.9665113390703688</v>
      </c>
      <c r="BC114" s="285">
        <f t="shared" si="158"/>
        <v>52.565262794454092</v>
      </c>
      <c r="BD114" s="285">
        <f t="shared" si="158"/>
        <v>5.4778259915438471E-2</v>
      </c>
      <c r="BE114" s="285">
        <f t="shared" si="158"/>
        <v>0.68819642118384583</v>
      </c>
      <c r="BF114" s="285">
        <f t="shared" si="158"/>
        <v>3.5143420736127235</v>
      </c>
      <c r="BG114" s="285">
        <f t="shared" si="158"/>
        <v>0.39706116691606841</v>
      </c>
      <c r="BH114" s="285">
        <f t="shared" si="158"/>
        <v>115.89481698701039</v>
      </c>
      <c r="BI114" s="285">
        <f t="shared" si="158"/>
        <v>12.444790610666633</v>
      </c>
      <c r="BJ114" s="285">
        <f t="shared" si="158"/>
        <v>5.6105325090672247E-3</v>
      </c>
      <c r="BK114" s="285">
        <f t="shared" si="158"/>
        <v>1.732050807568877E-2</v>
      </c>
      <c r="BL114" s="285">
        <f t="shared" si="158"/>
        <v>2.795439710134048E-2</v>
      </c>
      <c r="BM114" s="285">
        <f t="shared" si="158"/>
        <v>5.7735026918962493E-3</v>
      </c>
      <c r="BN114" s="285">
        <f t="shared" si="158"/>
        <v>1.5275252316519466E-2</v>
      </c>
      <c r="BO114" s="285">
        <f t="shared" si="158"/>
        <v>4.1633319989322647E-2</v>
      </c>
      <c r="BP114" s="285">
        <f t="shared" si="158"/>
        <v>0</v>
      </c>
      <c r="BQ114" s="285">
        <f t="shared" si="158"/>
        <v>0.92953393339529744</v>
      </c>
      <c r="BR114" s="285">
        <f t="shared" si="158"/>
        <v>1.5275252316519466E-2</v>
      </c>
      <c r="BS114" s="285">
        <f t="shared" si="158"/>
        <v>3.0269654182696462E-2</v>
      </c>
      <c r="BT114" s="285">
        <f t="shared" si="158"/>
        <v>0.27712812921102031</v>
      </c>
      <c r="BU114" s="285">
        <f t="shared" si="158"/>
        <v>1.0000000000000002E-2</v>
      </c>
      <c r="BV114" s="285">
        <f t="shared" si="158"/>
        <v>5.7735026918962588E-3</v>
      </c>
      <c r="BW114" s="285">
        <f t="shared" si="158"/>
        <v>5.7735026918962588E-3</v>
      </c>
      <c r="BX114" s="285">
        <f t="shared" si="158"/>
        <v>5.2014964019369468E-2</v>
      </c>
      <c r="BY114" s="285">
        <f t="shared" si="158"/>
        <v>0</v>
      </c>
    </row>
    <row r="115" spans="2:77" s="1" customFormat="1" ht="15" customHeight="1">
      <c r="B115" s="40"/>
      <c r="C115" s="9"/>
      <c r="D115" s="9"/>
      <c r="E115" s="9"/>
      <c r="F115" s="9"/>
      <c r="G115" s="9"/>
      <c r="H115" s="9"/>
      <c r="I115" s="43"/>
      <c r="J115" s="172"/>
      <c r="K115" s="166"/>
      <c r="L115" s="167"/>
      <c r="M115" s="167"/>
      <c r="N115" s="166"/>
      <c r="O115" s="166"/>
      <c r="P115" s="166"/>
      <c r="Q115" s="166"/>
      <c r="R115" s="166"/>
      <c r="S115" s="166"/>
      <c r="T115" s="166"/>
      <c r="U115" s="167"/>
      <c r="V115" s="166"/>
      <c r="W115" s="167"/>
      <c r="X115" s="168"/>
      <c r="Y115" s="166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9"/>
      <c r="AP115" s="100"/>
      <c r="AQ115" s="4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</row>
    <row r="116" spans="2:77" s="1" customFormat="1" ht="15" customHeight="1">
      <c r="B116" s="40" t="s">
        <v>113</v>
      </c>
      <c r="C116" s="9" t="s">
        <v>89</v>
      </c>
      <c r="D116" s="9"/>
      <c r="E116" s="9"/>
      <c r="F116" s="9"/>
      <c r="G116" s="9"/>
      <c r="H116" s="9"/>
      <c r="I116" s="43"/>
      <c r="J116" s="189">
        <v>0.66</v>
      </c>
      <c r="K116" s="166" t="s">
        <v>69</v>
      </c>
      <c r="L116" s="167" t="s">
        <v>47</v>
      </c>
      <c r="M116" s="167" t="s">
        <v>67</v>
      </c>
      <c r="N116" s="166">
        <v>0.4</v>
      </c>
      <c r="O116" s="168">
        <v>25</v>
      </c>
      <c r="P116" s="166">
        <v>9.8000000000000007</v>
      </c>
      <c r="Q116" s="166" t="s">
        <v>70</v>
      </c>
      <c r="R116" s="166" t="s">
        <v>71</v>
      </c>
      <c r="S116" s="166">
        <v>0.8</v>
      </c>
      <c r="T116" s="167">
        <v>0.14000000000000001</v>
      </c>
      <c r="U116" s="167">
        <v>0.05</v>
      </c>
      <c r="V116" s="166">
        <v>0.6</v>
      </c>
      <c r="W116" s="167" t="s">
        <v>49</v>
      </c>
      <c r="X116" s="168">
        <v>27</v>
      </c>
      <c r="Y116" s="166" t="s">
        <v>72</v>
      </c>
      <c r="Z116" s="167" t="s">
        <v>49</v>
      </c>
      <c r="AA116" s="167" t="s">
        <v>47</v>
      </c>
      <c r="AB116" s="167" t="s">
        <v>69</v>
      </c>
      <c r="AC116" s="167" t="s">
        <v>49</v>
      </c>
      <c r="AD116" s="167" t="s">
        <v>49</v>
      </c>
      <c r="AE116" s="167" t="s">
        <v>49</v>
      </c>
      <c r="AF116" s="167" t="s">
        <v>47</v>
      </c>
      <c r="AG116" s="77" t="s">
        <v>49</v>
      </c>
      <c r="AH116" s="77" t="s">
        <v>49</v>
      </c>
      <c r="AI116" s="77" t="s">
        <v>49</v>
      </c>
      <c r="AJ116" s="77" t="s">
        <v>49</v>
      </c>
      <c r="AK116" s="77" t="s">
        <v>49</v>
      </c>
      <c r="AL116" s="77" t="s">
        <v>69</v>
      </c>
      <c r="AM116" s="77" t="s">
        <v>49</v>
      </c>
      <c r="AN116" s="77" t="s">
        <v>175</v>
      </c>
      <c r="AO116" s="82" t="s">
        <v>72</v>
      </c>
      <c r="AP116" s="119">
        <v>44530</v>
      </c>
      <c r="AQ116" s="41"/>
      <c r="AT116" s="281">
        <f>IF(ISTEXT(J116)=TRUE, RIGHT(J116,LEN(J116)-1)*1,J116)</f>
        <v>0.66</v>
      </c>
      <c r="AU116" s="281">
        <f t="shared" ref="AU116:BY117" si="159">IF(ISTEXT(K116)=TRUE, RIGHT(K116,LEN(K116)-1)*1,K116)</f>
        <v>0.02</v>
      </c>
      <c r="AV116" s="281">
        <f t="shared" si="159"/>
        <v>0.03</v>
      </c>
      <c r="AW116" s="281">
        <f t="shared" si="159"/>
        <v>0.06</v>
      </c>
      <c r="AX116" s="281">
        <f t="shared" si="159"/>
        <v>0.4</v>
      </c>
      <c r="AY116" s="281">
        <f t="shared" si="159"/>
        <v>25</v>
      </c>
      <c r="AZ116" s="281">
        <f t="shared" si="159"/>
        <v>9.8000000000000007</v>
      </c>
      <c r="BA116" s="281">
        <f t="shared" si="159"/>
        <v>0.2</v>
      </c>
      <c r="BB116" s="281">
        <f t="shared" si="159"/>
        <v>0.05</v>
      </c>
      <c r="BC116" s="281">
        <f t="shared" si="159"/>
        <v>0.8</v>
      </c>
      <c r="BD116" s="281">
        <f t="shared" si="159"/>
        <v>0.14000000000000001</v>
      </c>
      <c r="BE116" s="281">
        <f t="shared" si="159"/>
        <v>0.05</v>
      </c>
      <c r="BF116" s="281">
        <f t="shared" si="159"/>
        <v>0.6</v>
      </c>
      <c r="BG116" s="281">
        <f t="shared" si="159"/>
        <v>0.01</v>
      </c>
      <c r="BH116" s="281">
        <f t="shared" si="159"/>
        <v>27</v>
      </c>
      <c r="BI116" s="281">
        <f t="shared" si="159"/>
        <v>0.08</v>
      </c>
      <c r="BJ116" s="281">
        <f t="shared" si="159"/>
        <v>0.01</v>
      </c>
      <c r="BK116" s="281">
        <f t="shared" si="159"/>
        <v>0.03</v>
      </c>
      <c r="BL116" s="281">
        <f t="shared" si="159"/>
        <v>0.02</v>
      </c>
      <c r="BM116" s="281">
        <f t="shared" si="159"/>
        <v>0.01</v>
      </c>
      <c r="BN116" s="281">
        <f t="shared" si="159"/>
        <v>0.01</v>
      </c>
      <c r="BO116" s="281">
        <f t="shared" si="159"/>
        <v>0.01</v>
      </c>
      <c r="BP116" s="281">
        <f t="shared" si="159"/>
        <v>0.03</v>
      </c>
      <c r="BQ116" s="281">
        <f t="shared" si="159"/>
        <v>0.01</v>
      </c>
      <c r="BR116" s="281">
        <f t="shared" si="159"/>
        <v>0.01</v>
      </c>
      <c r="BS116" s="281">
        <f t="shared" si="159"/>
        <v>0.01</v>
      </c>
      <c r="BT116" s="281">
        <f t="shared" si="159"/>
        <v>0.01</v>
      </c>
      <c r="BU116" s="281">
        <f t="shared" si="159"/>
        <v>0.01</v>
      </c>
      <c r="BV116" s="281">
        <f t="shared" si="159"/>
        <v>0.02</v>
      </c>
      <c r="BW116" s="281">
        <f t="shared" si="159"/>
        <v>0.01</v>
      </c>
      <c r="BX116" s="281">
        <f t="shared" si="159"/>
        <v>0.1</v>
      </c>
      <c r="BY116" s="281">
        <f t="shared" si="159"/>
        <v>0.08</v>
      </c>
    </row>
    <row r="117" spans="2:77" s="1" customFormat="1" ht="15" customHeight="1">
      <c r="B117" s="40" t="s">
        <v>113</v>
      </c>
      <c r="C117" s="9" t="s">
        <v>89</v>
      </c>
      <c r="D117" s="9"/>
      <c r="E117" s="9"/>
      <c r="F117" s="9"/>
      <c r="G117" s="9"/>
      <c r="H117" s="9"/>
      <c r="I117" s="43"/>
      <c r="J117" s="189">
        <v>2.2986082057930422E-2</v>
      </c>
      <c r="K117" s="167">
        <v>2.4502354910362234E-2</v>
      </c>
      <c r="L117" s="167" t="s">
        <v>68</v>
      </c>
      <c r="M117" s="167" t="s">
        <v>68</v>
      </c>
      <c r="N117" s="166">
        <v>0.14175446018259216</v>
      </c>
      <c r="O117" s="166">
        <v>1.7016405291044743</v>
      </c>
      <c r="P117" s="166">
        <v>0.29038428824263318</v>
      </c>
      <c r="Q117" s="168" t="s">
        <v>110</v>
      </c>
      <c r="R117" s="166" t="s">
        <v>49</v>
      </c>
      <c r="S117" s="166">
        <v>0.99144236712457534</v>
      </c>
      <c r="T117" s="166" t="s">
        <v>72</v>
      </c>
      <c r="U117" s="167" t="s">
        <v>69</v>
      </c>
      <c r="V117" s="166" t="s">
        <v>49</v>
      </c>
      <c r="W117" s="167" t="s">
        <v>49</v>
      </c>
      <c r="X117" s="168">
        <v>76.557445065655145</v>
      </c>
      <c r="Y117" s="166" t="s">
        <v>71</v>
      </c>
      <c r="Z117" s="167">
        <v>2.3104656674105221E-2</v>
      </c>
      <c r="AA117" s="167" t="s">
        <v>49</v>
      </c>
      <c r="AB117" s="167" t="s">
        <v>71</v>
      </c>
      <c r="AC117" s="167" t="s">
        <v>68</v>
      </c>
      <c r="AD117" s="167" t="s">
        <v>49</v>
      </c>
      <c r="AE117" s="167" t="s">
        <v>67</v>
      </c>
      <c r="AF117" s="167" t="s">
        <v>49</v>
      </c>
      <c r="AG117" s="167" t="s">
        <v>71</v>
      </c>
      <c r="AH117" s="167" t="s">
        <v>47</v>
      </c>
      <c r="AI117" s="167" t="s">
        <v>49</v>
      </c>
      <c r="AJ117" s="167" t="s">
        <v>47</v>
      </c>
      <c r="AK117" s="167" t="s">
        <v>49</v>
      </c>
      <c r="AL117" s="167" t="s">
        <v>49</v>
      </c>
      <c r="AM117" s="167" t="s">
        <v>49</v>
      </c>
      <c r="AN117" s="167">
        <v>3.1650406852291375E-2</v>
      </c>
      <c r="AO117" s="169" t="s">
        <v>68</v>
      </c>
      <c r="AP117" s="100">
        <v>43887</v>
      </c>
      <c r="AQ117" s="41"/>
      <c r="AT117" s="281">
        <f>IF(ISTEXT(J117)=TRUE, RIGHT(J117,LEN(J117)-1)*1,J117)</f>
        <v>2.2986082057930422E-2</v>
      </c>
      <c r="AU117" s="281">
        <f t="shared" si="159"/>
        <v>2.4502354910362234E-2</v>
      </c>
      <c r="AV117" s="281">
        <f t="shared" si="159"/>
        <v>0.04</v>
      </c>
      <c r="AW117" s="281">
        <f t="shared" si="159"/>
        <v>0.04</v>
      </c>
      <c r="AX117" s="281">
        <f t="shared" si="159"/>
        <v>0.14175446018259216</v>
      </c>
      <c r="AY117" s="281">
        <f t="shared" si="159"/>
        <v>1.7016405291044743</v>
      </c>
      <c r="AZ117" s="281">
        <f t="shared" si="159"/>
        <v>0.29038428824263318</v>
      </c>
      <c r="BA117" s="281">
        <f t="shared" si="159"/>
        <v>0.7</v>
      </c>
      <c r="BB117" s="281">
        <f t="shared" si="159"/>
        <v>0.01</v>
      </c>
      <c r="BC117" s="281">
        <f t="shared" si="159"/>
        <v>0.99144236712457534</v>
      </c>
      <c r="BD117" s="281">
        <f t="shared" si="159"/>
        <v>0.08</v>
      </c>
      <c r="BE117" s="281">
        <f t="shared" si="159"/>
        <v>0.02</v>
      </c>
      <c r="BF117" s="281">
        <f t="shared" si="159"/>
        <v>0.01</v>
      </c>
      <c r="BG117" s="281">
        <f t="shared" si="159"/>
        <v>0.01</v>
      </c>
      <c r="BH117" s="281">
        <f t="shared" si="159"/>
        <v>76.557445065655145</v>
      </c>
      <c r="BI117" s="281">
        <f t="shared" si="159"/>
        <v>0.05</v>
      </c>
      <c r="BJ117" s="281">
        <f t="shared" si="159"/>
        <v>2.3104656674105221E-2</v>
      </c>
      <c r="BK117" s="281">
        <f t="shared" si="159"/>
        <v>0.01</v>
      </c>
      <c r="BL117" s="281">
        <f t="shared" si="159"/>
        <v>0.05</v>
      </c>
      <c r="BM117" s="281">
        <f t="shared" si="159"/>
        <v>0.04</v>
      </c>
      <c r="BN117" s="281">
        <f t="shared" si="159"/>
        <v>0.01</v>
      </c>
      <c r="BO117" s="281">
        <f t="shared" si="159"/>
        <v>0.06</v>
      </c>
      <c r="BP117" s="281">
        <f t="shared" si="159"/>
        <v>0.01</v>
      </c>
      <c r="BQ117" s="281">
        <f t="shared" si="159"/>
        <v>0.05</v>
      </c>
      <c r="BR117" s="281">
        <f t="shared" si="159"/>
        <v>0.03</v>
      </c>
      <c r="BS117" s="281">
        <f t="shared" si="159"/>
        <v>0.01</v>
      </c>
      <c r="BT117" s="281">
        <f t="shared" si="159"/>
        <v>0.03</v>
      </c>
      <c r="BU117" s="281">
        <f t="shared" si="159"/>
        <v>0.01</v>
      </c>
      <c r="BV117" s="281">
        <f t="shared" si="159"/>
        <v>0.01</v>
      </c>
      <c r="BW117" s="281">
        <f t="shared" si="159"/>
        <v>0.01</v>
      </c>
      <c r="BX117" s="281">
        <f t="shared" si="159"/>
        <v>3.1650406852291375E-2</v>
      </c>
      <c r="BY117" s="281">
        <f t="shared" si="159"/>
        <v>0.04</v>
      </c>
    </row>
    <row r="118" spans="2:77" s="1" customFormat="1" ht="15" customHeight="1">
      <c r="B118" s="40"/>
      <c r="C118" s="9"/>
      <c r="D118" s="9"/>
      <c r="E118" s="9"/>
      <c r="F118" s="9"/>
      <c r="G118" s="9"/>
      <c r="H118" s="9"/>
      <c r="I118" s="43"/>
      <c r="J118" s="189"/>
      <c r="K118" s="167"/>
      <c r="L118" s="167"/>
      <c r="M118" s="167"/>
      <c r="N118" s="166"/>
      <c r="O118" s="166"/>
      <c r="P118" s="166"/>
      <c r="Q118" s="168"/>
      <c r="R118" s="166"/>
      <c r="S118" s="166"/>
      <c r="T118" s="166"/>
      <c r="U118" s="167"/>
      <c r="V118" s="166"/>
      <c r="W118" s="167"/>
      <c r="X118" s="168"/>
      <c r="Y118" s="166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9"/>
      <c r="AP118" s="100"/>
      <c r="AQ118" s="41"/>
      <c r="AS118" s="1" t="s">
        <v>158</v>
      </c>
      <c r="AT118" s="284">
        <f>AVERAGE(AT116:AT117)</f>
        <v>0.34149304102896522</v>
      </c>
      <c r="AU118" s="284">
        <f t="shared" ref="AU118:BY118" si="160">AVERAGE(AU116:AU117)</f>
        <v>2.2251177455181119E-2</v>
      </c>
      <c r="AV118" s="284">
        <f t="shared" si="160"/>
        <v>3.5000000000000003E-2</v>
      </c>
      <c r="AW118" s="284">
        <f t="shared" si="160"/>
        <v>0.05</v>
      </c>
      <c r="AX118" s="284">
        <f t="shared" si="160"/>
        <v>0.27087723009129611</v>
      </c>
      <c r="AY118" s="284">
        <f t="shared" si="160"/>
        <v>13.350820264552237</v>
      </c>
      <c r="AZ118" s="284">
        <f t="shared" si="160"/>
        <v>5.0451921441213168</v>
      </c>
      <c r="BA118" s="284">
        <f t="shared" si="160"/>
        <v>0.44999999999999996</v>
      </c>
      <c r="BB118" s="284">
        <f t="shared" si="160"/>
        <v>3.0000000000000002E-2</v>
      </c>
      <c r="BC118" s="284">
        <f t="shared" si="160"/>
        <v>0.89572118356228769</v>
      </c>
      <c r="BD118" s="284">
        <f t="shared" si="160"/>
        <v>0.11000000000000001</v>
      </c>
      <c r="BE118" s="284">
        <f t="shared" si="160"/>
        <v>3.5000000000000003E-2</v>
      </c>
      <c r="BF118" s="284">
        <f t="shared" si="160"/>
        <v>0.30499999999999999</v>
      </c>
      <c r="BG118" s="284">
        <f t="shared" si="160"/>
        <v>0.01</v>
      </c>
      <c r="BH118" s="284">
        <f t="shared" si="160"/>
        <v>51.778722532827572</v>
      </c>
      <c r="BI118" s="284">
        <f t="shared" si="160"/>
        <v>6.5000000000000002E-2</v>
      </c>
      <c r="BJ118" s="284">
        <f t="shared" si="160"/>
        <v>1.655232833705261E-2</v>
      </c>
      <c r="BK118" s="284">
        <f t="shared" si="160"/>
        <v>0.02</v>
      </c>
      <c r="BL118" s="284">
        <f t="shared" si="160"/>
        <v>3.5000000000000003E-2</v>
      </c>
      <c r="BM118" s="284">
        <f t="shared" si="160"/>
        <v>2.5000000000000001E-2</v>
      </c>
      <c r="BN118" s="284">
        <f t="shared" si="160"/>
        <v>0.01</v>
      </c>
      <c r="BO118" s="284">
        <f t="shared" si="160"/>
        <v>3.4999999999999996E-2</v>
      </c>
      <c r="BP118" s="284">
        <f t="shared" si="160"/>
        <v>0.02</v>
      </c>
      <c r="BQ118" s="284">
        <f t="shared" si="160"/>
        <v>3.0000000000000002E-2</v>
      </c>
      <c r="BR118" s="284">
        <f t="shared" si="160"/>
        <v>0.02</v>
      </c>
      <c r="BS118" s="284">
        <f t="shared" si="160"/>
        <v>0.01</v>
      </c>
      <c r="BT118" s="284">
        <f t="shared" si="160"/>
        <v>0.02</v>
      </c>
      <c r="BU118" s="284">
        <f t="shared" si="160"/>
        <v>0.01</v>
      </c>
      <c r="BV118" s="284">
        <f t="shared" si="160"/>
        <v>1.4999999999999999E-2</v>
      </c>
      <c r="BW118" s="284">
        <f t="shared" si="160"/>
        <v>0.01</v>
      </c>
      <c r="BX118" s="284">
        <f t="shared" si="160"/>
        <v>6.5825203426145687E-2</v>
      </c>
      <c r="BY118" s="284">
        <f t="shared" si="160"/>
        <v>0.06</v>
      </c>
    </row>
    <row r="119" spans="2:77" s="1" customFormat="1" ht="15" customHeight="1">
      <c r="B119" s="40"/>
      <c r="C119" s="9"/>
      <c r="D119" s="9"/>
      <c r="E119" s="9"/>
      <c r="F119" s="9"/>
      <c r="G119" s="9"/>
      <c r="H119" s="9"/>
      <c r="I119" s="43"/>
      <c r="J119" s="189"/>
      <c r="K119" s="167"/>
      <c r="L119" s="167"/>
      <c r="M119" s="167"/>
      <c r="N119" s="166"/>
      <c r="O119" s="166"/>
      <c r="P119" s="166"/>
      <c r="Q119" s="168"/>
      <c r="R119" s="166"/>
      <c r="S119" s="166"/>
      <c r="T119" s="166"/>
      <c r="U119" s="167"/>
      <c r="V119" s="166"/>
      <c r="W119" s="167"/>
      <c r="X119" s="168"/>
      <c r="Y119" s="166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67"/>
      <c r="AL119" s="167"/>
      <c r="AM119" s="167"/>
      <c r="AN119" s="167"/>
      <c r="AO119" s="169"/>
      <c r="AP119" s="100"/>
      <c r="AQ119" s="41"/>
      <c r="AS119" s="1" t="s">
        <v>159</v>
      </c>
      <c r="AT119" s="285">
        <f>_xlfn.STDEV.S(AT116:AT117)</f>
        <v>0.45043686108704839</v>
      </c>
      <c r="AU119" s="285">
        <f t="shared" ref="AU119:BY119" si="161">_xlfn.STDEV.S(AU116:AU117)</f>
        <v>3.183645688425686E-3</v>
      </c>
      <c r="AV119" s="285">
        <f t="shared" si="161"/>
        <v>7.0710678118654537E-3</v>
      </c>
      <c r="AW119" s="285">
        <f t="shared" si="161"/>
        <v>1.4142135623730907E-2</v>
      </c>
      <c r="AX119" s="285">
        <f t="shared" si="161"/>
        <v>0.18260717241606966</v>
      </c>
      <c r="AY119" s="285">
        <f t="shared" si="161"/>
        <v>16.47442797239205</v>
      </c>
      <c r="AZ119" s="285">
        <f t="shared" si="161"/>
        <v>6.7243137562617727</v>
      </c>
      <c r="BA119" s="285">
        <f t="shared" si="161"/>
        <v>0.35355339059327379</v>
      </c>
      <c r="BB119" s="285">
        <f t="shared" si="161"/>
        <v>2.8284271247461901E-2</v>
      </c>
      <c r="BC119" s="285">
        <f t="shared" si="161"/>
        <v>0.13537019600019193</v>
      </c>
      <c r="BD119" s="285">
        <f t="shared" si="161"/>
        <v>4.2426406871192805E-2</v>
      </c>
      <c r="BE119" s="285">
        <f t="shared" si="161"/>
        <v>2.1213203435596434E-2</v>
      </c>
      <c r="BF119" s="285">
        <f t="shared" si="161"/>
        <v>0.417193000900063</v>
      </c>
      <c r="BG119" s="285">
        <f t="shared" si="161"/>
        <v>0</v>
      </c>
      <c r="BH119" s="285">
        <f t="shared" si="161"/>
        <v>35.04240546420457</v>
      </c>
      <c r="BI119" s="285">
        <f t="shared" si="161"/>
        <v>2.1213203435596444E-2</v>
      </c>
      <c r="BJ119" s="285">
        <f t="shared" si="161"/>
        <v>9.2663915993813593E-3</v>
      </c>
      <c r="BK119" s="285">
        <f t="shared" si="161"/>
        <v>1.4142135623730951E-2</v>
      </c>
      <c r="BL119" s="285">
        <f t="shared" si="161"/>
        <v>2.1213203435596434E-2</v>
      </c>
      <c r="BM119" s="285">
        <f t="shared" si="161"/>
        <v>2.1213203435596423E-2</v>
      </c>
      <c r="BN119" s="285">
        <f t="shared" si="161"/>
        <v>0</v>
      </c>
      <c r="BO119" s="285">
        <f t="shared" si="161"/>
        <v>3.5355339059327383E-2</v>
      </c>
      <c r="BP119" s="285">
        <f t="shared" si="161"/>
        <v>1.4142135623730951E-2</v>
      </c>
      <c r="BQ119" s="285">
        <f t="shared" si="161"/>
        <v>2.8284271247461901E-2</v>
      </c>
      <c r="BR119" s="285">
        <f t="shared" si="161"/>
        <v>1.4142135623730951E-2</v>
      </c>
      <c r="BS119" s="285">
        <f t="shared" si="161"/>
        <v>0</v>
      </c>
      <c r="BT119" s="285">
        <f t="shared" si="161"/>
        <v>1.4142135623730951E-2</v>
      </c>
      <c r="BU119" s="285">
        <f t="shared" si="161"/>
        <v>0</v>
      </c>
      <c r="BV119" s="285">
        <f t="shared" si="161"/>
        <v>7.0710678118654771E-3</v>
      </c>
      <c r="BW119" s="285">
        <f t="shared" si="161"/>
        <v>0</v>
      </c>
      <c r="BX119" s="285">
        <f t="shared" si="161"/>
        <v>4.833046080608637E-2</v>
      </c>
      <c r="BY119" s="285">
        <f t="shared" si="161"/>
        <v>2.8284271247461908E-2</v>
      </c>
    </row>
    <row r="120" spans="2:77" s="1" customFormat="1" ht="15" customHeight="1">
      <c r="B120" s="40"/>
      <c r="C120" s="9"/>
      <c r="D120" s="9"/>
      <c r="E120" s="9"/>
      <c r="F120" s="9"/>
      <c r="G120" s="9"/>
      <c r="H120" s="9"/>
      <c r="I120" s="43"/>
      <c r="J120" s="172"/>
      <c r="K120" s="166"/>
      <c r="L120" s="167"/>
      <c r="M120" s="167"/>
      <c r="N120" s="166"/>
      <c r="O120" s="166"/>
      <c r="P120" s="166"/>
      <c r="Q120" s="166"/>
      <c r="R120" s="166"/>
      <c r="S120" s="166"/>
      <c r="T120" s="166"/>
      <c r="U120" s="167"/>
      <c r="V120" s="166"/>
      <c r="W120" s="167"/>
      <c r="X120" s="168"/>
      <c r="Y120" s="166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9"/>
      <c r="AP120" s="100"/>
      <c r="AQ120" s="4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</row>
    <row r="121" spans="2:77" s="1" customFormat="1" ht="15" customHeight="1">
      <c r="B121" s="40" t="s">
        <v>114</v>
      </c>
      <c r="C121" s="128" t="s">
        <v>115</v>
      </c>
      <c r="D121" s="9"/>
      <c r="E121" s="9"/>
      <c r="F121" s="9"/>
      <c r="G121" s="9"/>
      <c r="H121" s="9"/>
      <c r="I121" s="43"/>
      <c r="J121" s="189">
        <v>0.13</v>
      </c>
      <c r="K121" s="166" t="s">
        <v>69</v>
      </c>
      <c r="L121" s="167" t="s">
        <v>47</v>
      </c>
      <c r="M121" s="167" t="s">
        <v>67</v>
      </c>
      <c r="N121" s="166">
        <v>0.23</v>
      </c>
      <c r="O121" s="166">
        <v>2.6</v>
      </c>
      <c r="P121" s="166" t="s">
        <v>66</v>
      </c>
      <c r="Q121" s="166" t="s">
        <v>70</v>
      </c>
      <c r="R121" s="166" t="s">
        <v>71</v>
      </c>
      <c r="S121" s="166">
        <v>1.9</v>
      </c>
      <c r="T121" s="166" t="s">
        <v>47</v>
      </c>
      <c r="U121" s="167">
        <v>0.11</v>
      </c>
      <c r="V121" s="166">
        <v>0.1</v>
      </c>
      <c r="W121" s="167" t="s">
        <v>49</v>
      </c>
      <c r="X121" s="168">
        <v>16</v>
      </c>
      <c r="Y121" s="166" t="s">
        <v>72</v>
      </c>
      <c r="Z121" s="167" t="s">
        <v>49</v>
      </c>
      <c r="AA121" s="167" t="s">
        <v>47</v>
      </c>
      <c r="AB121" s="167" t="s">
        <v>69</v>
      </c>
      <c r="AC121" s="167" t="s">
        <v>49</v>
      </c>
      <c r="AD121" s="167" t="s">
        <v>49</v>
      </c>
      <c r="AE121" s="167" t="s">
        <v>49</v>
      </c>
      <c r="AF121" s="167" t="s">
        <v>47</v>
      </c>
      <c r="AG121" s="77" t="s">
        <v>49</v>
      </c>
      <c r="AH121" s="77" t="s">
        <v>49</v>
      </c>
      <c r="AI121" s="77" t="s">
        <v>49</v>
      </c>
      <c r="AJ121" s="77" t="s">
        <v>49</v>
      </c>
      <c r="AK121" s="77" t="s">
        <v>49</v>
      </c>
      <c r="AL121" s="77" t="s">
        <v>69</v>
      </c>
      <c r="AM121" s="77" t="s">
        <v>49</v>
      </c>
      <c r="AN121" s="77" t="s">
        <v>175</v>
      </c>
      <c r="AO121" s="82" t="s">
        <v>72</v>
      </c>
      <c r="AP121" s="119">
        <v>44530</v>
      </c>
      <c r="AQ121" s="41"/>
      <c r="AT121" s="281">
        <f>IF(ISTEXT(J121)=TRUE, RIGHT(J121,LEN(J121)-1)*1,J121)</f>
        <v>0.13</v>
      </c>
      <c r="AU121" s="281">
        <f t="shared" ref="AU121:BY125" si="162">IF(ISTEXT(K121)=TRUE, RIGHT(K121,LEN(K121)-1)*1,K121)</f>
        <v>0.02</v>
      </c>
      <c r="AV121" s="281">
        <f t="shared" si="162"/>
        <v>0.03</v>
      </c>
      <c r="AW121" s="281">
        <f t="shared" si="162"/>
        <v>0.06</v>
      </c>
      <c r="AX121" s="281">
        <f t="shared" si="162"/>
        <v>0.23</v>
      </c>
      <c r="AY121" s="281">
        <f t="shared" si="162"/>
        <v>2.6</v>
      </c>
      <c r="AZ121" s="281">
        <f t="shared" si="162"/>
        <v>0.1</v>
      </c>
      <c r="BA121" s="281">
        <f t="shared" si="162"/>
        <v>0.2</v>
      </c>
      <c r="BB121" s="281">
        <f t="shared" si="162"/>
        <v>0.05</v>
      </c>
      <c r="BC121" s="281">
        <f t="shared" si="162"/>
        <v>1.9</v>
      </c>
      <c r="BD121" s="281">
        <f t="shared" si="162"/>
        <v>0.03</v>
      </c>
      <c r="BE121" s="281">
        <f t="shared" si="162"/>
        <v>0.11</v>
      </c>
      <c r="BF121" s="281">
        <f t="shared" si="162"/>
        <v>0.1</v>
      </c>
      <c r="BG121" s="281">
        <f t="shared" si="162"/>
        <v>0.01</v>
      </c>
      <c r="BH121" s="281">
        <f t="shared" si="162"/>
        <v>16</v>
      </c>
      <c r="BI121" s="281">
        <f t="shared" si="162"/>
        <v>0.08</v>
      </c>
      <c r="BJ121" s="281">
        <f t="shared" si="162"/>
        <v>0.01</v>
      </c>
      <c r="BK121" s="281">
        <f t="shared" si="162"/>
        <v>0.03</v>
      </c>
      <c r="BL121" s="281">
        <f t="shared" si="162"/>
        <v>0.02</v>
      </c>
      <c r="BM121" s="281">
        <f t="shared" si="162"/>
        <v>0.01</v>
      </c>
      <c r="BN121" s="281">
        <f t="shared" si="162"/>
        <v>0.01</v>
      </c>
      <c r="BO121" s="281">
        <f t="shared" si="162"/>
        <v>0.01</v>
      </c>
      <c r="BP121" s="281">
        <f t="shared" si="162"/>
        <v>0.03</v>
      </c>
      <c r="BQ121" s="281">
        <f t="shared" si="162"/>
        <v>0.01</v>
      </c>
      <c r="BR121" s="281">
        <f t="shared" si="162"/>
        <v>0.01</v>
      </c>
      <c r="BS121" s="281">
        <f t="shared" si="162"/>
        <v>0.01</v>
      </c>
      <c r="BT121" s="281">
        <f t="shared" si="162"/>
        <v>0.01</v>
      </c>
      <c r="BU121" s="281">
        <f t="shared" si="162"/>
        <v>0.01</v>
      </c>
      <c r="BV121" s="281">
        <f t="shared" si="162"/>
        <v>0.02</v>
      </c>
      <c r="BW121" s="281">
        <f t="shared" si="162"/>
        <v>0.01</v>
      </c>
      <c r="BX121" s="281">
        <f t="shared" si="162"/>
        <v>0.1</v>
      </c>
      <c r="BY121" s="281">
        <f t="shared" si="162"/>
        <v>0.08</v>
      </c>
    </row>
    <row r="122" spans="2:77" s="1" customFormat="1" ht="15" customHeight="1">
      <c r="B122" s="40" t="s">
        <v>114</v>
      </c>
      <c r="C122" s="128" t="s">
        <v>115</v>
      </c>
      <c r="D122" s="9"/>
      <c r="E122" s="9"/>
      <c r="F122" s="9"/>
      <c r="G122" s="9"/>
      <c r="H122" s="9"/>
      <c r="I122" s="43"/>
      <c r="J122" s="172">
        <v>1.8864590559156116</v>
      </c>
      <c r="K122" s="166">
        <v>5.9895652593907451</v>
      </c>
      <c r="L122" s="166">
        <v>36.259746272097303</v>
      </c>
      <c r="M122" s="167" t="s">
        <v>73</v>
      </c>
      <c r="N122" s="166">
        <v>48.951665411463829</v>
      </c>
      <c r="O122" s="190">
        <v>22.578528183762987</v>
      </c>
      <c r="P122" s="166">
        <v>13.388114189468171</v>
      </c>
      <c r="Q122" s="168" t="s">
        <v>156</v>
      </c>
      <c r="R122" s="166">
        <v>5.6103614504638091E-2</v>
      </c>
      <c r="S122" s="166">
        <v>4.2274064115518355</v>
      </c>
      <c r="T122" s="166" t="s">
        <v>76</v>
      </c>
      <c r="U122" s="167" t="s">
        <v>47</v>
      </c>
      <c r="V122" s="166">
        <v>7.9484154294734184</v>
      </c>
      <c r="W122" s="167">
        <v>4.806605275028962E-2</v>
      </c>
      <c r="X122" s="168">
        <v>145.42810564515798</v>
      </c>
      <c r="Y122" s="166" t="s">
        <v>67</v>
      </c>
      <c r="Z122" s="167" t="s">
        <v>49</v>
      </c>
      <c r="AA122" s="167">
        <v>0.13213193599327372</v>
      </c>
      <c r="AB122" s="167" t="s">
        <v>69</v>
      </c>
      <c r="AC122" s="167" t="s">
        <v>49</v>
      </c>
      <c r="AD122" s="167" t="s">
        <v>49</v>
      </c>
      <c r="AE122" s="167" t="s">
        <v>49</v>
      </c>
      <c r="AF122" s="167" t="s">
        <v>49</v>
      </c>
      <c r="AG122" s="167" t="s">
        <v>49</v>
      </c>
      <c r="AH122" s="167" t="s">
        <v>49</v>
      </c>
      <c r="AI122" s="167">
        <v>1.1975769641830482E-2</v>
      </c>
      <c r="AJ122" s="166">
        <v>2.548979084127359</v>
      </c>
      <c r="AK122" s="167" t="s">
        <v>49</v>
      </c>
      <c r="AL122" s="167" t="s">
        <v>49</v>
      </c>
      <c r="AM122" s="167" t="s">
        <v>49</v>
      </c>
      <c r="AN122" s="167" t="s">
        <v>154</v>
      </c>
      <c r="AO122" s="169" t="s">
        <v>71</v>
      </c>
      <c r="AP122" s="100">
        <v>44344</v>
      </c>
      <c r="AQ122" s="41"/>
      <c r="AT122" s="281">
        <f>IF(ISTEXT(J122)=TRUE, RIGHT(J122,LEN(J122)-1)*1,J122)</f>
        <v>1.8864590559156116</v>
      </c>
      <c r="AU122" s="281">
        <f t="shared" si="162"/>
        <v>5.9895652593907451</v>
      </c>
      <c r="AV122" s="281">
        <f t="shared" si="162"/>
        <v>36.259746272097303</v>
      </c>
      <c r="AW122" s="281">
        <f t="shared" si="162"/>
        <v>7.0000000000000007E-2</v>
      </c>
      <c r="AX122" s="281">
        <f t="shared" si="162"/>
        <v>48.951665411463829</v>
      </c>
      <c r="AY122" s="281">
        <f t="shared" si="162"/>
        <v>22.578528183762987</v>
      </c>
      <c r="AZ122" s="281">
        <f t="shared" si="162"/>
        <v>13.388114189468171</v>
      </c>
      <c r="BA122" s="281">
        <f t="shared" si="162"/>
        <v>0.2</v>
      </c>
      <c r="BB122" s="281">
        <f t="shared" si="162"/>
        <v>5.6103614504638091E-2</v>
      </c>
      <c r="BC122" s="281">
        <f t="shared" si="162"/>
        <v>4.2274064115518355</v>
      </c>
      <c r="BD122" s="281">
        <f t="shared" si="162"/>
        <v>0.09</v>
      </c>
      <c r="BE122" s="281">
        <f t="shared" si="162"/>
        <v>0.03</v>
      </c>
      <c r="BF122" s="281">
        <f t="shared" si="162"/>
        <v>7.9484154294734184</v>
      </c>
      <c r="BG122" s="281">
        <f t="shared" si="162"/>
        <v>4.806605275028962E-2</v>
      </c>
      <c r="BH122" s="281">
        <f t="shared" si="162"/>
        <v>145.42810564515798</v>
      </c>
      <c r="BI122" s="281">
        <f t="shared" si="162"/>
        <v>0.06</v>
      </c>
      <c r="BJ122" s="281">
        <f t="shared" si="162"/>
        <v>0.01</v>
      </c>
      <c r="BK122" s="281">
        <f t="shared" si="162"/>
        <v>0.13213193599327372</v>
      </c>
      <c r="BL122" s="281">
        <f t="shared" si="162"/>
        <v>0.02</v>
      </c>
      <c r="BM122" s="281">
        <f t="shared" si="162"/>
        <v>0.01</v>
      </c>
      <c r="BN122" s="281">
        <f t="shared" si="162"/>
        <v>0.01</v>
      </c>
      <c r="BO122" s="281">
        <f t="shared" si="162"/>
        <v>0.01</v>
      </c>
      <c r="BP122" s="281">
        <f t="shared" si="162"/>
        <v>0.01</v>
      </c>
      <c r="BQ122" s="281">
        <f t="shared" si="162"/>
        <v>0.01</v>
      </c>
      <c r="BR122" s="281">
        <f t="shared" si="162"/>
        <v>0.01</v>
      </c>
      <c r="BS122" s="281">
        <f t="shared" si="162"/>
        <v>1.1975769641830482E-2</v>
      </c>
      <c r="BT122" s="281">
        <f t="shared" si="162"/>
        <v>2.548979084127359</v>
      </c>
      <c r="BU122" s="281">
        <f t="shared" si="162"/>
        <v>0.01</v>
      </c>
      <c r="BV122" s="281">
        <f t="shared" si="162"/>
        <v>0.01</v>
      </c>
      <c r="BW122" s="281">
        <f t="shared" si="162"/>
        <v>0.01</v>
      </c>
      <c r="BX122" s="281">
        <f t="shared" si="162"/>
        <v>0.38</v>
      </c>
      <c r="BY122" s="281">
        <f t="shared" si="162"/>
        <v>0.05</v>
      </c>
    </row>
    <row r="123" spans="2:77" s="1" customFormat="1" ht="15" customHeight="1">
      <c r="B123" s="40" t="s">
        <v>114</v>
      </c>
      <c r="C123" s="128" t="s">
        <v>115</v>
      </c>
      <c r="D123" s="9"/>
      <c r="E123" s="9"/>
      <c r="F123" s="9"/>
      <c r="G123" s="9"/>
      <c r="H123" s="9"/>
      <c r="I123" s="43"/>
      <c r="J123" s="172">
        <v>0.57531511150762371</v>
      </c>
      <c r="K123" s="167">
        <v>3.2738096276554218E-2</v>
      </c>
      <c r="L123" s="167" t="s">
        <v>68</v>
      </c>
      <c r="M123" s="167" t="s">
        <v>68</v>
      </c>
      <c r="N123" s="166" t="s">
        <v>47</v>
      </c>
      <c r="O123" s="44">
        <v>1090</v>
      </c>
      <c r="P123" s="166">
        <v>12.836333842264635</v>
      </c>
      <c r="Q123" s="168">
        <v>60.915395074212512</v>
      </c>
      <c r="R123" s="166">
        <v>8.9696752888838591E-2</v>
      </c>
      <c r="S123" s="168">
        <v>23.965035082627633</v>
      </c>
      <c r="T123" s="166">
        <v>1.308277392917482</v>
      </c>
      <c r="U123" s="167" t="s">
        <v>69</v>
      </c>
      <c r="V123" s="168">
        <v>116.22741356141411</v>
      </c>
      <c r="W123" s="167" t="s">
        <v>49</v>
      </c>
      <c r="X123" s="168">
        <v>48.917431452153124</v>
      </c>
      <c r="Y123" s="166">
        <v>0.15063522113447156</v>
      </c>
      <c r="Z123" s="167">
        <v>2.5394608192496823E-2</v>
      </c>
      <c r="AA123" s="167" t="s">
        <v>49</v>
      </c>
      <c r="AB123" s="167" t="s">
        <v>71</v>
      </c>
      <c r="AC123" s="167">
        <v>0.11134868865125454</v>
      </c>
      <c r="AD123" s="167" t="s">
        <v>49</v>
      </c>
      <c r="AE123" s="167">
        <v>6.7117101766480031E-2</v>
      </c>
      <c r="AF123" s="167" t="s">
        <v>49</v>
      </c>
      <c r="AG123" s="167" t="s">
        <v>71</v>
      </c>
      <c r="AH123" s="167" t="s">
        <v>47</v>
      </c>
      <c r="AI123" s="167" t="s">
        <v>49</v>
      </c>
      <c r="AJ123" s="167" t="s">
        <v>47</v>
      </c>
      <c r="AK123" s="167" t="s">
        <v>49</v>
      </c>
      <c r="AL123" s="167" t="s">
        <v>49</v>
      </c>
      <c r="AM123" s="167" t="s">
        <v>49</v>
      </c>
      <c r="AN123" s="167">
        <v>6.2585874588545976E-2</v>
      </c>
      <c r="AO123" s="169" t="s">
        <v>68</v>
      </c>
      <c r="AP123" s="100">
        <v>43887</v>
      </c>
      <c r="AQ123" s="41"/>
      <c r="AT123" s="281">
        <f>IF(ISTEXT(J123)=TRUE, RIGHT(J123,LEN(J123)-1)*1,J123)</f>
        <v>0.57531511150762371</v>
      </c>
      <c r="AU123" s="281">
        <f t="shared" si="162"/>
        <v>3.2738096276554218E-2</v>
      </c>
      <c r="AV123" s="281">
        <f t="shared" si="162"/>
        <v>0.04</v>
      </c>
      <c r="AW123" s="281">
        <f t="shared" si="162"/>
        <v>0.04</v>
      </c>
      <c r="AX123" s="281">
        <f t="shared" si="162"/>
        <v>0.03</v>
      </c>
      <c r="AY123" s="281">
        <f t="shared" si="162"/>
        <v>1090</v>
      </c>
      <c r="AZ123" s="281">
        <f t="shared" si="162"/>
        <v>12.836333842264635</v>
      </c>
      <c r="BA123" s="281">
        <f t="shared" si="162"/>
        <v>60.915395074212512</v>
      </c>
      <c r="BB123" s="281">
        <f t="shared" si="162"/>
        <v>8.9696752888838591E-2</v>
      </c>
      <c r="BC123" s="281">
        <f t="shared" si="162"/>
        <v>23.965035082627633</v>
      </c>
      <c r="BD123" s="281">
        <f t="shared" si="162"/>
        <v>1.308277392917482</v>
      </c>
      <c r="BE123" s="281">
        <f t="shared" si="162"/>
        <v>0.02</v>
      </c>
      <c r="BF123" s="281">
        <f t="shared" si="162"/>
        <v>116.22741356141411</v>
      </c>
      <c r="BG123" s="281">
        <f t="shared" si="162"/>
        <v>0.01</v>
      </c>
      <c r="BH123" s="281">
        <f t="shared" si="162"/>
        <v>48.917431452153124</v>
      </c>
      <c r="BI123" s="281">
        <f t="shared" si="162"/>
        <v>0.15063522113447156</v>
      </c>
      <c r="BJ123" s="281">
        <f t="shared" si="162"/>
        <v>2.5394608192496823E-2</v>
      </c>
      <c r="BK123" s="281">
        <f t="shared" si="162"/>
        <v>0.01</v>
      </c>
      <c r="BL123" s="281">
        <f t="shared" si="162"/>
        <v>0.05</v>
      </c>
      <c r="BM123" s="281">
        <f t="shared" si="162"/>
        <v>0.11134868865125454</v>
      </c>
      <c r="BN123" s="281">
        <f t="shared" si="162"/>
        <v>0.01</v>
      </c>
      <c r="BO123" s="281">
        <f t="shared" si="162"/>
        <v>6.7117101766480031E-2</v>
      </c>
      <c r="BP123" s="281">
        <f t="shared" si="162"/>
        <v>0.01</v>
      </c>
      <c r="BQ123" s="281">
        <f t="shared" si="162"/>
        <v>0.05</v>
      </c>
      <c r="BR123" s="281">
        <f t="shared" si="162"/>
        <v>0.03</v>
      </c>
      <c r="BS123" s="281">
        <f t="shared" si="162"/>
        <v>0.01</v>
      </c>
      <c r="BT123" s="281">
        <f t="shared" si="162"/>
        <v>0.03</v>
      </c>
      <c r="BU123" s="281">
        <f t="shared" si="162"/>
        <v>0.01</v>
      </c>
      <c r="BV123" s="281">
        <f t="shared" si="162"/>
        <v>0.01</v>
      </c>
      <c r="BW123" s="281">
        <f t="shared" si="162"/>
        <v>0.01</v>
      </c>
      <c r="BX123" s="281">
        <f t="shared" si="162"/>
        <v>6.2585874588545976E-2</v>
      </c>
      <c r="BY123" s="281">
        <f t="shared" si="162"/>
        <v>0.04</v>
      </c>
    </row>
    <row r="124" spans="2:77" s="1" customFormat="1" ht="15" customHeight="1">
      <c r="B124" s="40"/>
      <c r="C124" s="128" t="s">
        <v>115</v>
      </c>
      <c r="D124" s="9"/>
      <c r="E124" s="9"/>
      <c r="F124" s="9"/>
      <c r="G124" s="9"/>
      <c r="H124" s="9"/>
      <c r="I124" s="43"/>
      <c r="J124" s="172">
        <v>9.6876660000000001</v>
      </c>
      <c r="K124" s="166">
        <v>0.50777729999999999</v>
      </c>
      <c r="L124" s="166">
        <v>1.265603</v>
      </c>
      <c r="M124" s="166">
        <v>1.73515</v>
      </c>
      <c r="N124" s="166">
        <v>1.145567</v>
      </c>
      <c r="O124" s="166">
        <v>9.6845160000000003</v>
      </c>
      <c r="P124" s="166">
        <v>3.7042890000000002</v>
      </c>
      <c r="Q124" s="166">
        <v>0.78970450000000003</v>
      </c>
      <c r="R124" s="166" t="s">
        <v>6</v>
      </c>
      <c r="S124" s="166">
        <v>3.305879</v>
      </c>
      <c r="T124" s="166" t="s">
        <v>6</v>
      </c>
      <c r="U124" s="167" t="s">
        <v>68</v>
      </c>
      <c r="V124" s="166">
        <v>0.19921649999999999</v>
      </c>
      <c r="W124" s="167" t="s">
        <v>47</v>
      </c>
      <c r="X124" s="168">
        <v>61.992229999999999</v>
      </c>
      <c r="Y124" s="166">
        <v>9.68223E-2</v>
      </c>
      <c r="Z124" s="167" t="s">
        <v>49</v>
      </c>
      <c r="AA124" s="167">
        <v>2.4775350000000002E-2</v>
      </c>
      <c r="AB124" s="167" t="s">
        <v>69</v>
      </c>
      <c r="AC124" s="167" t="s">
        <v>49</v>
      </c>
      <c r="AD124" s="167" t="s">
        <v>68</v>
      </c>
      <c r="AE124" s="167" t="s">
        <v>49</v>
      </c>
      <c r="AF124" s="167" t="s">
        <v>69</v>
      </c>
      <c r="AG124" s="167" t="s">
        <v>69</v>
      </c>
      <c r="AH124" s="167" t="s">
        <v>69</v>
      </c>
      <c r="AI124" s="167" t="s">
        <v>49</v>
      </c>
      <c r="AJ124" s="167" t="s">
        <v>49</v>
      </c>
      <c r="AK124" s="167" t="s">
        <v>69</v>
      </c>
      <c r="AL124" s="167" t="s">
        <v>49</v>
      </c>
      <c r="AM124" s="167" t="s">
        <v>49</v>
      </c>
      <c r="AN124" s="167" t="s">
        <v>69</v>
      </c>
      <c r="AO124" s="169" t="s">
        <v>49</v>
      </c>
      <c r="AP124" s="83">
        <v>43810</v>
      </c>
      <c r="AQ124" s="41"/>
      <c r="AT124" s="281">
        <f>IF(ISTEXT(J124)=TRUE, RIGHT(J124,LEN(J124)-1)*1,J124)</f>
        <v>9.6876660000000001</v>
      </c>
      <c r="AU124" s="281">
        <f t="shared" si="162"/>
        <v>0.50777729999999999</v>
      </c>
      <c r="AV124" s="281">
        <f t="shared" si="162"/>
        <v>1.265603</v>
      </c>
      <c r="AW124" s="281">
        <f t="shared" si="162"/>
        <v>1.73515</v>
      </c>
      <c r="AX124" s="281">
        <f t="shared" si="162"/>
        <v>1.145567</v>
      </c>
      <c r="AY124" s="281">
        <f t="shared" si="162"/>
        <v>9.6845160000000003</v>
      </c>
      <c r="AZ124" s="281">
        <f t="shared" si="162"/>
        <v>3.7042890000000002</v>
      </c>
      <c r="BA124" s="281">
        <f t="shared" si="162"/>
        <v>0.78970450000000003</v>
      </c>
      <c r="BB124" s="281">
        <f t="shared" si="162"/>
        <v>0.1</v>
      </c>
      <c r="BC124" s="281">
        <f t="shared" si="162"/>
        <v>3.305879</v>
      </c>
      <c r="BD124" s="281">
        <f t="shared" si="162"/>
        <v>0.1</v>
      </c>
      <c r="BE124" s="281">
        <f t="shared" si="162"/>
        <v>0.04</v>
      </c>
      <c r="BF124" s="281">
        <f t="shared" si="162"/>
        <v>0.19921649999999999</v>
      </c>
      <c r="BG124" s="281">
        <f t="shared" si="162"/>
        <v>0.03</v>
      </c>
      <c r="BH124" s="281">
        <f t="shared" si="162"/>
        <v>61.992229999999999</v>
      </c>
      <c r="BI124" s="281">
        <f t="shared" si="162"/>
        <v>9.68223E-2</v>
      </c>
      <c r="BJ124" s="281">
        <f t="shared" si="162"/>
        <v>0.01</v>
      </c>
      <c r="BK124" s="281">
        <f t="shared" si="162"/>
        <v>2.4775350000000002E-2</v>
      </c>
      <c r="BL124" s="281">
        <f t="shared" si="162"/>
        <v>0.02</v>
      </c>
      <c r="BM124" s="281">
        <f t="shared" si="162"/>
        <v>0.01</v>
      </c>
      <c r="BN124" s="281">
        <f t="shared" si="162"/>
        <v>0.04</v>
      </c>
      <c r="BO124" s="281">
        <f t="shared" si="162"/>
        <v>0.01</v>
      </c>
      <c r="BP124" s="281">
        <f t="shared" si="162"/>
        <v>0.02</v>
      </c>
      <c r="BQ124" s="281">
        <f t="shared" si="162"/>
        <v>0.02</v>
      </c>
      <c r="BR124" s="281">
        <f t="shared" si="162"/>
        <v>0.02</v>
      </c>
      <c r="BS124" s="281">
        <f t="shared" si="162"/>
        <v>0.01</v>
      </c>
      <c r="BT124" s="281">
        <f t="shared" si="162"/>
        <v>0.01</v>
      </c>
      <c r="BU124" s="281">
        <f t="shared" si="162"/>
        <v>0.02</v>
      </c>
      <c r="BV124" s="281">
        <f t="shared" si="162"/>
        <v>0.01</v>
      </c>
      <c r="BW124" s="281">
        <f t="shared" si="162"/>
        <v>0.01</v>
      </c>
      <c r="BX124" s="281">
        <f t="shared" si="162"/>
        <v>0.02</v>
      </c>
      <c r="BY124" s="281">
        <f t="shared" si="162"/>
        <v>0.01</v>
      </c>
    </row>
    <row r="125" spans="2:77" s="1" customFormat="1" ht="15" customHeight="1">
      <c r="B125" s="40"/>
      <c r="C125" s="128" t="s">
        <v>115</v>
      </c>
      <c r="D125" s="9"/>
      <c r="E125" s="9"/>
      <c r="F125" s="9"/>
      <c r="G125" s="9"/>
      <c r="H125" s="9"/>
      <c r="I125" s="43"/>
      <c r="J125" s="186">
        <v>19.36496</v>
      </c>
      <c r="K125" s="166">
        <v>1.0081850000000001</v>
      </c>
      <c r="L125" s="166">
        <v>2.9355289999999998</v>
      </c>
      <c r="M125" s="166">
        <v>3.3479719999999999</v>
      </c>
      <c r="N125" s="166">
        <v>0.24335370000000001</v>
      </c>
      <c r="O125" s="166">
        <v>4.0399830000000003</v>
      </c>
      <c r="P125" s="166">
        <v>0.4247089</v>
      </c>
      <c r="Q125" s="166" t="s">
        <v>70</v>
      </c>
      <c r="R125" s="166">
        <v>0.1577394</v>
      </c>
      <c r="S125" s="168">
        <v>60.11777</v>
      </c>
      <c r="T125" s="166" t="s">
        <v>6</v>
      </c>
      <c r="U125" s="167">
        <v>3.7597199999999997E-2</v>
      </c>
      <c r="V125" s="166">
        <v>3.3174199999999998</v>
      </c>
      <c r="W125" s="167">
        <v>4.6810999999999998E-2</v>
      </c>
      <c r="X125" s="168">
        <v>32.325650000000003</v>
      </c>
      <c r="Y125" s="166">
        <v>0.23270370000000001</v>
      </c>
      <c r="Z125" s="167" t="s">
        <v>49</v>
      </c>
      <c r="AA125" s="167" t="s">
        <v>49</v>
      </c>
      <c r="AB125" s="167">
        <v>1.1402549999999999E-2</v>
      </c>
      <c r="AC125" s="167" t="s">
        <v>49</v>
      </c>
      <c r="AD125" s="167" t="s">
        <v>49</v>
      </c>
      <c r="AE125" s="167" t="s">
        <v>49</v>
      </c>
      <c r="AF125" s="167" t="s">
        <v>49</v>
      </c>
      <c r="AG125" s="167" t="s">
        <v>69</v>
      </c>
      <c r="AH125" s="167" t="s">
        <v>69</v>
      </c>
      <c r="AI125" s="167" t="s">
        <v>49</v>
      </c>
      <c r="AJ125" s="167" t="s">
        <v>49</v>
      </c>
      <c r="AK125" s="167" t="s">
        <v>49</v>
      </c>
      <c r="AL125" s="167" t="s">
        <v>49</v>
      </c>
      <c r="AM125" s="167" t="s">
        <v>49</v>
      </c>
      <c r="AN125" s="167" t="s">
        <v>47</v>
      </c>
      <c r="AO125" s="169" t="s">
        <v>49</v>
      </c>
      <c r="AP125" s="83">
        <v>43742</v>
      </c>
      <c r="AQ125" s="41"/>
      <c r="AT125" s="281">
        <f>IF(ISTEXT(J125)=TRUE, RIGHT(J125,LEN(J125)-1)*1,J125)</f>
        <v>19.36496</v>
      </c>
      <c r="AU125" s="281">
        <f t="shared" si="162"/>
        <v>1.0081850000000001</v>
      </c>
      <c r="AV125" s="281">
        <f t="shared" si="162"/>
        <v>2.9355289999999998</v>
      </c>
      <c r="AW125" s="281">
        <f t="shared" si="162"/>
        <v>3.3479719999999999</v>
      </c>
      <c r="AX125" s="281">
        <f t="shared" si="162"/>
        <v>0.24335370000000001</v>
      </c>
      <c r="AY125" s="281">
        <f t="shared" si="162"/>
        <v>4.0399830000000003</v>
      </c>
      <c r="AZ125" s="281">
        <f t="shared" si="162"/>
        <v>0.4247089</v>
      </c>
      <c r="BA125" s="281">
        <f t="shared" si="162"/>
        <v>0.2</v>
      </c>
      <c r="BB125" s="281">
        <f t="shared" si="162"/>
        <v>0.1577394</v>
      </c>
      <c r="BC125" s="281">
        <f t="shared" si="162"/>
        <v>60.11777</v>
      </c>
      <c r="BD125" s="281">
        <f t="shared" si="162"/>
        <v>0.1</v>
      </c>
      <c r="BE125" s="281">
        <f t="shared" si="162"/>
        <v>3.7597199999999997E-2</v>
      </c>
      <c r="BF125" s="281">
        <f t="shared" si="162"/>
        <v>3.3174199999999998</v>
      </c>
      <c r="BG125" s="281">
        <f t="shared" si="162"/>
        <v>4.6810999999999998E-2</v>
      </c>
      <c r="BH125" s="281">
        <f t="shared" si="162"/>
        <v>32.325650000000003</v>
      </c>
      <c r="BI125" s="281">
        <f t="shared" si="162"/>
        <v>0.23270370000000001</v>
      </c>
      <c r="BJ125" s="281">
        <f t="shared" si="162"/>
        <v>0.01</v>
      </c>
      <c r="BK125" s="281">
        <f t="shared" si="162"/>
        <v>0.01</v>
      </c>
      <c r="BL125" s="281">
        <f t="shared" si="162"/>
        <v>1.1402549999999999E-2</v>
      </c>
      <c r="BM125" s="281">
        <f t="shared" si="162"/>
        <v>0.01</v>
      </c>
      <c r="BN125" s="281">
        <f t="shared" si="162"/>
        <v>0.01</v>
      </c>
      <c r="BO125" s="281">
        <f t="shared" si="162"/>
        <v>0.01</v>
      </c>
      <c r="BP125" s="281">
        <f t="shared" si="162"/>
        <v>0.01</v>
      </c>
      <c r="BQ125" s="281">
        <f t="shared" si="162"/>
        <v>0.02</v>
      </c>
      <c r="BR125" s="281">
        <f t="shared" si="162"/>
        <v>0.02</v>
      </c>
      <c r="BS125" s="281">
        <f t="shared" si="162"/>
        <v>0.01</v>
      </c>
      <c r="BT125" s="281">
        <f t="shared" si="162"/>
        <v>0.01</v>
      </c>
      <c r="BU125" s="281">
        <f t="shared" si="162"/>
        <v>0.01</v>
      </c>
      <c r="BV125" s="281">
        <f t="shared" si="162"/>
        <v>0.01</v>
      </c>
      <c r="BW125" s="281">
        <f t="shared" si="162"/>
        <v>0.01</v>
      </c>
      <c r="BX125" s="281">
        <f t="shared" si="162"/>
        <v>0.03</v>
      </c>
      <c r="BY125" s="281">
        <f t="shared" si="162"/>
        <v>0.01</v>
      </c>
    </row>
    <row r="126" spans="2:77" s="1" customFormat="1" ht="15" customHeight="1">
      <c r="B126" s="129"/>
      <c r="C126" s="131"/>
      <c r="D126" s="131"/>
      <c r="E126" s="131"/>
      <c r="F126" s="131"/>
      <c r="G126" s="131"/>
      <c r="H126" s="131"/>
      <c r="I126" s="132"/>
      <c r="J126" s="191"/>
      <c r="K126" s="192"/>
      <c r="L126" s="193"/>
      <c r="M126" s="193"/>
      <c r="N126" s="192"/>
      <c r="O126" s="192"/>
      <c r="P126" s="192"/>
      <c r="Q126" s="192"/>
      <c r="R126" s="192"/>
      <c r="S126" s="192"/>
      <c r="T126" s="192"/>
      <c r="U126" s="193"/>
      <c r="V126" s="192"/>
      <c r="W126" s="193"/>
      <c r="X126" s="194"/>
      <c r="Y126" s="192"/>
      <c r="Z126" s="193"/>
      <c r="AA126" s="193"/>
      <c r="AB126" s="193"/>
      <c r="AC126" s="193"/>
      <c r="AD126" s="193"/>
      <c r="AE126" s="193"/>
      <c r="AF126" s="193"/>
      <c r="AG126" s="193"/>
      <c r="AH126" s="193"/>
      <c r="AI126" s="193"/>
      <c r="AJ126" s="193"/>
      <c r="AK126" s="193"/>
      <c r="AL126" s="193"/>
      <c r="AM126" s="193"/>
      <c r="AN126" s="193"/>
      <c r="AO126" s="195"/>
      <c r="AP126" s="196"/>
      <c r="AQ126" s="108"/>
      <c r="AS126" s="1" t="s">
        <v>158</v>
      </c>
      <c r="AT126" s="284">
        <f>AVERAGE(AT121:AT125)</f>
        <v>6.3288800334846469</v>
      </c>
      <c r="AU126" s="284">
        <f t="shared" ref="AU126:BY126" si="163">AVERAGE(AU121:AU125)</f>
        <v>1.5116531311334598</v>
      </c>
      <c r="AV126" s="284">
        <f t="shared" si="163"/>
        <v>8.1061756544194612</v>
      </c>
      <c r="AW126" s="284">
        <f t="shared" si="163"/>
        <v>1.0506243999999998</v>
      </c>
      <c r="AX126" s="284">
        <f t="shared" si="163"/>
        <v>10.120117222292766</v>
      </c>
      <c r="AY126" s="284">
        <f t="shared" si="163"/>
        <v>225.78060543675261</v>
      </c>
      <c r="AZ126" s="284">
        <f t="shared" si="163"/>
        <v>6.0906891863465606</v>
      </c>
      <c r="BA126" s="284">
        <f t="shared" si="163"/>
        <v>12.461019914842502</v>
      </c>
      <c r="BB126" s="284">
        <f t="shared" si="163"/>
        <v>9.0707953478695341E-2</v>
      </c>
      <c r="BC126" s="284">
        <f t="shared" si="163"/>
        <v>18.703218098835894</v>
      </c>
      <c r="BD126" s="284">
        <f t="shared" si="163"/>
        <v>0.32565547858349647</v>
      </c>
      <c r="BE126" s="284">
        <f t="shared" si="163"/>
        <v>4.7519440000000003E-2</v>
      </c>
      <c r="BF126" s="284">
        <f t="shared" si="163"/>
        <v>25.558493098177507</v>
      </c>
      <c r="BG126" s="284">
        <f t="shared" si="163"/>
        <v>2.8975410550057923E-2</v>
      </c>
      <c r="BH126" s="284">
        <f t="shared" si="163"/>
        <v>60.932683419462215</v>
      </c>
      <c r="BI126" s="284">
        <f t="shared" si="163"/>
        <v>0.12403224422689432</v>
      </c>
      <c r="BJ126" s="284">
        <f t="shared" si="163"/>
        <v>1.3078921638499367E-2</v>
      </c>
      <c r="BK126" s="284">
        <f t="shared" si="163"/>
        <v>4.1381457198654749E-2</v>
      </c>
      <c r="BL126" s="284">
        <f t="shared" si="163"/>
        <v>2.4280509999999998E-2</v>
      </c>
      <c r="BM126" s="284">
        <f t="shared" si="163"/>
        <v>3.0269737730250913E-2</v>
      </c>
      <c r="BN126" s="284">
        <f t="shared" si="163"/>
        <v>1.6E-2</v>
      </c>
      <c r="BO126" s="284">
        <f t="shared" si="163"/>
        <v>2.1423420353296006E-2</v>
      </c>
      <c r="BP126" s="284">
        <f t="shared" si="163"/>
        <v>1.6E-2</v>
      </c>
      <c r="BQ126" s="284">
        <f t="shared" si="163"/>
        <v>2.2000000000000002E-2</v>
      </c>
      <c r="BR126" s="284">
        <f t="shared" si="163"/>
        <v>1.8000000000000002E-2</v>
      </c>
      <c r="BS126" s="284">
        <f t="shared" si="163"/>
        <v>1.0395153928366098E-2</v>
      </c>
      <c r="BT126" s="284">
        <f t="shared" si="163"/>
        <v>0.5217958168254716</v>
      </c>
      <c r="BU126" s="284">
        <f t="shared" si="163"/>
        <v>1.2E-2</v>
      </c>
      <c r="BV126" s="284">
        <f t="shared" si="163"/>
        <v>1.2E-2</v>
      </c>
      <c r="BW126" s="284">
        <f t="shared" si="163"/>
        <v>0.01</v>
      </c>
      <c r="BX126" s="284">
        <f t="shared" si="163"/>
        <v>0.11851717491770919</v>
      </c>
      <c r="BY126" s="284">
        <f t="shared" si="163"/>
        <v>3.8000000000000006E-2</v>
      </c>
    </row>
    <row r="127" spans="2:77" s="1" customFormat="1" ht="15" customHeight="1">
      <c r="B127" s="98"/>
      <c r="C127" s="9"/>
      <c r="D127" s="9"/>
      <c r="E127" s="9"/>
      <c r="F127" s="9"/>
      <c r="G127" s="9"/>
      <c r="H127" s="9"/>
      <c r="I127" s="197"/>
      <c r="J127" s="198"/>
      <c r="K127" s="198"/>
      <c r="L127" s="199"/>
      <c r="M127" s="199"/>
      <c r="N127" s="198"/>
      <c r="O127" s="198"/>
      <c r="P127" s="198"/>
      <c r="Q127" s="198"/>
      <c r="R127" s="198"/>
      <c r="S127" s="198"/>
      <c r="T127" s="198"/>
      <c r="U127" s="199"/>
      <c r="V127" s="198"/>
      <c r="W127" s="198"/>
      <c r="X127" s="200"/>
      <c r="Y127" s="198"/>
      <c r="Z127" s="199"/>
      <c r="AA127" s="199"/>
      <c r="AB127" s="199"/>
      <c r="AC127" s="199"/>
      <c r="AD127" s="199"/>
      <c r="AE127" s="199"/>
      <c r="AF127" s="199"/>
      <c r="AG127" s="199"/>
      <c r="AH127" s="199"/>
      <c r="AI127" s="199"/>
      <c r="AJ127" s="199"/>
      <c r="AK127" s="199"/>
      <c r="AL127" s="199"/>
      <c r="AM127" s="199"/>
      <c r="AN127" s="199"/>
      <c r="AO127" s="199"/>
      <c r="AP127" s="201"/>
      <c r="AQ127" s="202"/>
      <c r="AS127" s="1" t="s">
        <v>159</v>
      </c>
      <c r="AT127" s="285">
        <f>_xlfn.STDEV.S(AT121:AT125)</f>
        <v>8.2535681857171319</v>
      </c>
      <c r="AU127" s="285">
        <f t="shared" ref="AU127:BY127" si="164">_xlfn.STDEV.S(AU121:AU125)</f>
        <v>2.5359989459649164</v>
      </c>
      <c r="AV127" s="285">
        <f t="shared" si="164"/>
        <v>15.783221807340306</v>
      </c>
      <c r="AW127" s="285">
        <f t="shared" si="164"/>
        <v>1.475695080793048</v>
      </c>
      <c r="AX127" s="285">
        <f t="shared" si="164"/>
        <v>21.711788436043008</v>
      </c>
      <c r="AY127" s="285">
        <f t="shared" si="164"/>
        <v>483.17756888405086</v>
      </c>
      <c r="AZ127" s="285">
        <f t="shared" si="164"/>
        <v>6.5658725406866694</v>
      </c>
      <c r="BA127" s="285">
        <f t="shared" si="164"/>
        <v>27.088022739091748</v>
      </c>
      <c r="BB127" s="285">
        <f t="shared" si="164"/>
        <v>4.3113736877533088E-2</v>
      </c>
      <c r="BC127" s="285">
        <f t="shared" si="164"/>
        <v>24.858736597786052</v>
      </c>
      <c r="BD127" s="285">
        <f t="shared" si="164"/>
        <v>0.55007551371646535</v>
      </c>
      <c r="BE127" s="285">
        <f t="shared" si="164"/>
        <v>3.5787789671450784E-2</v>
      </c>
      <c r="BF127" s="285">
        <f t="shared" si="164"/>
        <v>50.78597514678097</v>
      </c>
      <c r="BG127" s="285">
        <f t="shared" si="164"/>
        <v>1.8733279646604751E-2</v>
      </c>
      <c r="BH127" s="285">
        <f t="shared" si="164"/>
        <v>50.304755481536489</v>
      </c>
      <c r="BI127" s="285">
        <f t="shared" si="164"/>
        <v>6.9456014097793145E-2</v>
      </c>
      <c r="BJ127" s="285">
        <f t="shared" si="164"/>
        <v>6.8846780810796109E-3</v>
      </c>
      <c r="BK127" s="285">
        <f t="shared" si="164"/>
        <v>5.150374131442445E-2</v>
      </c>
      <c r="BL127" s="285">
        <f t="shared" si="164"/>
        <v>1.4851787074305237E-2</v>
      </c>
      <c r="BM127" s="285">
        <f t="shared" si="164"/>
        <v>4.5324511450933323E-2</v>
      </c>
      <c r="BN127" s="285">
        <f t="shared" si="164"/>
        <v>1.3416407864998738E-2</v>
      </c>
      <c r="BO127" s="285">
        <f t="shared" si="164"/>
        <v>2.5543544445524532E-2</v>
      </c>
      <c r="BP127" s="285">
        <f t="shared" si="164"/>
        <v>8.9442719099991578E-3</v>
      </c>
      <c r="BQ127" s="285">
        <f t="shared" si="164"/>
        <v>1.6431676725154984E-2</v>
      </c>
      <c r="BR127" s="285">
        <f t="shared" si="164"/>
        <v>8.3666002653407495E-3</v>
      </c>
      <c r="BS127" s="285">
        <f t="shared" si="164"/>
        <v>8.8359104540267368E-4</v>
      </c>
      <c r="BT127" s="285">
        <f t="shared" si="164"/>
        <v>1.1332629879065961</v>
      </c>
      <c r="BU127" s="285">
        <f t="shared" si="164"/>
        <v>4.4721359549995789E-3</v>
      </c>
      <c r="BV127" s="285">
        <f t="shared" si="164"/>
        <v>4.4721359549995789E-3</v>
      </c>
      <c r="BW127" s="285">
        <f t="shared" si="164"/>
        <v>0</v>
      </c>
      <c r="BX127" s="285">
        <f t="shared" si="164"/>
        <v>0.14948694587290795</v>
      </c>
      <c r="BY127" s="285">
        <f t="shared" si="164"/>
        <v>2.9495762407505247E-2</v>
      </c>
    </row>
    <row r="128" spans="2:77">
      <c r="B128" s="203"/>
      <c r="I128" s="204"/>
      <c r="J128" s="205"/>
      <c r="K128" s="206"/>
      <c r="L128" s="206"/>
      <c r="M128" s="207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8"/>
      <c r="AQ128" s="209"/>
    </row>
    <row r="129" spans="2:77">
      <c r="B129" s="40" t="s">
        <v>114</v>
      </c>
      <c r="C129" s="128" t="s">
        <v>169</v>
      </c>
      <c r="D129" s="9"/>
      <c r="E129" s="9"/>
      <c r="F129" s="9"/>
      <c r="G129" s="9"/>
      <c r="H129" s="9"/>
      <c r="I129" s="197"/>
      <c r="J129" s="85">
        <v>23</v>
      </c>
      <c r="K129" s="210">
        <v>0.6</v>
      </c>
      <c r="L129" s="211">
        <v>1.7</v>
      </c>
      <c r="M129" s="80">
        <v>0.39</v>
      </c>
      <c r="N129" s="211">
        <v>2.4</v>
      </c>
      <c r="O129" s="211">
        <v>2.2000000000000002</v>
      </c>
      <c r="P129" s="210" t="s">
        <v>6</v>
      </c>
      <c r="Q129" s="211" t="s">
        <v>6</v>
      </c>
      <c r="R129" s="80">
        <v>0.12</v>
      </c>
      <c r="S129" s="211">
        <v>2.8</v>
      </c>
      <c r="T129" s="80">
        <v>0.09</v>
      </c>
      <c r="U129" s="210" t="s">
        <v>71</v>
      </c>
      <c r="V129" s="212">
        <v>29</v>
      </c>
      <c r="W129" s="210">
        <v>0.06</v>
      </c>
      <c r="X129" s="212">
        <v>11</v>
      </c>
      <c r="Y129" s="210" t="s">
        <v>6</v>
      </c>
      <c r="Z129" s="210" t="s">
        <v>49</v>
      </c>
      <c r="AA129" s="210">
        <v>0.1</v>
      </c>
      <c r="AB129" s="210" t="s">
        <v>69</v>
      </c>
      <c r="AC129" s="210" t="s">
        <v>49</v>
      </c>
      <c r="AD129" s="210" t="s">
        <v>49</v>
      </c>
      <c r="AE129" s="210" t="s">
        <v>69</v>
      </c>
      <c r="AF129" s="210" t="s">
        <v>49</v>
      </c>
      <c r="AG129" s="210" t="s">
        <v>49</v>
      </c>
      <c r="AH129" s="210">
        <v>7.0000000000000007E-2</v>
      </c>
      <c r="AI129" s="210" t="s">
        <v>49</v>
      </c>
      <c r="AJ129" s="210" t="s">
        <v>49</v>
      </c>
      <c r="AK129" s="210">
        <v>0.02</v>
      </c>
      <c r="AL129" s="80" t="s">
        <v>49</v>
      </c>
      <c r="AM129" s="80" t="s">
        <v>49</v>
      </c>
      <c r="AN129" s="211" t="s">
        <v>6</v>
      </c>
      <c r="AO129" s="210" t="s">
        <v>71</v>
      </c>
      <c r="AP129" s="213">
        <v>44707</v>
      </c>
      <c r="AQ129" s="202"/>
      <c r="AT129" s="281">
        <f>IF(ISTEXT(J129)=TRUE, RIGHT(J129,LEN(J129)-1)*1,J129)</f>
        <v>23</v>
      </c>
      <c r="AU129" s="281">
        <f t="shared" ref="AU129:BY129" si="165">IF(ISTEXT(K129)=TRUE, RIGHT(K129,LEN(K129)-1)*1,K129)</f>
        <v>0.6</v>
      </c>
      <c r="AV129" s="281">
        <f t="shared" si="165"/>
        <v>1.7</v>
      </c>
      <c r="AW129" s="281">
        <f t="shared" si="165"/>
        <v>0.39</v>
      </c>
      <c r="AX129" s="281">
        <f t="shared" si="165"/>
        <v>2.4</v>
      </c>
      <c r="AY129" s="281">
        <f t="shared" si="165"/>
        <v>2.2000000000000002</v>
      </c>
      <c r="AZ129" s="281">
        <f t="shared" si="165"/>
        <v>0.1</v>
      </c>
      <c r="BA129" s="281">
        <f t="shared" si="165"/>
        <v>0.1</v>
      </c>
      <c r="BB129" s="281">
        <f t="shared" si="165"/>
        <v>0.12</v>
      </c>
      <c r="BC129" s="281">
        <f t="shared" si="165"/>
        <v>2.8</v>
      </c>
      <c r="BD129" s="281">
        <f t="shared" si="165"/>
        <v>0.09</v>
      </c>
      <c r="BE129" s="281">
        <f t="shared" si="165"/>
        <v>0.05</v>
      </c>
      <c r="BF129" s="281">
        <f t="shared" si="165"/>
        <v>29</v>
      </c>
      <c r="BG129" s="281">
        <f t="shared" si="165"/>
        <v>0.06</v>
      </c>
      <c r="BH129" s="281">
        <f t="shared" si="165"/>
        <v>11</v>
      </c>
      <c r="BI129" s="281">
        <f t="shared" si="165"/>
        <v>0.1</v>
      </c>
      <c r="BJ129" s="281">
        <f t="shared" si="165"/>
        <v>0.01</v>
      </c>
      <c r="BK129" s="281">
        <f t="shared" si="165"/>
        <v>0.1</v>
      </c>
      <c r="BL129" s="281">
        <f t="shared" si="165"/>
        <v>0.02</v>
      </c>
      <c r="BM129" s="281">
        <f t="shared" si="165"/>
        <v>0.01</v>
      </c>
      <c r="BN129" s="281">
        <f t="shared" si="165"/>
        <v>0.01</v>
      </c>
      <c r="BO129" s="281">
        <f t="shared" si="165"/>
        <v>0.02</v>
      </c>
      <c r="BP129" s="281">
        <f t="shared" si="165"/>
        <v>0.01</v>
      </c>
      <c r="BQ129" s="281">
        <f t="shared" si="165"/>
        <v>0.01</v>
      </c>
      <c r="BR129" s="281">
        <f t="shared" si="165"/>
        <v>7.0000000000000007E-2</v>
      </c>
      <c r="BS129" s="281">
        <f t="shared" si="165"/>
        <v>0.01</v>
      </c>
      <c r="BT129" s="281">
        <f t="shared" si="165"/>
        <v>0.01</v>
      </c>
      <c r="BU129" s="281">
        <f t="shared" si="165"/>
        <v>0.02</v>
      </c>
      <c r="BV129" s="281">
        <f t="shared" si="165"/>
        <v>0.01</v>
      </c>
      <c r="BW129" s="281">
        <f t="shared" si="165"/>
        <v>0.01</v>
      </c>
      <c r="BX129" s="281">
        <f t="shared" si="165"/>
        <v>0.1</v>
      </c>
      <c r="BY129" s="281">
        <f t="shared" si="165"/>
        <v>0.05</v>
      </c>
    </row>
    <row r="130" spans="2:77">
      <c r="B130" s="87"/>
      <c r="C130" s="10"/>
      <c r="D130" s="1"/>
      <c r="E130" s="1"/>
      <c r="F130" s="1"/>
      <c r="G130" s="1"/>
      <c r="H130" s="1"/>
      <c r="I130" s="214"/>
      <c r="J130" s="168"/>
      <c r="K130" s="166"/>
      <c r="L130" s="166"/>
      <c r="M130" s="166"/>
      <c r="N130" s="166"/>
      <c r="O130" s="166"/>
      <c r="P130" s="166"/>
      <c r="Q130" s="166"/>
      <c r="R130" s="166"/>
      <c r="S130" s="168"/>
      <c r="T130" s="166"/>
      <c r="U130" s="167"/>
      <c r="V130" s="166"/>
      <c r="W130" s="167"/>
      <c r="X130" s="168"/>
      <c r="Y130" s="166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213"/>
      <c r="AQ130" s="20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</row>
    <row r="131" spans="2:77" ht="15" thickBot="1">
      <c r="B131" s="215" t="s">
        <v>114</v>
      </c>
      <c r="C131" s="216" t="s">
        <v>170</v>
      </c>
      <c r="D131" s="8"/>
      <c r="E131" s="8"/>
      <c r="F131" s="8"/>
      <c r="G131" s="8"/>
      <c r="H131" s="8"/>
      <c r="I131" s="217"/>
      <c r="J131" s="218" t="s">
        <v>71</v>
      </c>
      <c r="K131" s="219" t="s">
        <v>49</v>
      </c>
      <c r="L131" s="220" t="s">
        <v>69</v>
      </c>
      <c r="M131" s="221" t="s">
        <v>47</v>
      </c>
      <c r="N131" s="219" t="s">
        <v>6</v>
      </c>
      <c r="O131" s="219">
        <v>3.5</v>
      </c>
      <c r="P131" s="219">
        <v>0.1</v>
      </c>
      <c r="Q131" s="219" t="s">
        <v>6</v>
      </c>
      <c r="R131" s="218" t="s">
        <v>69</v>
      </c>
      <c r="S131" s="219">
        <v>0.2</v>
      </c>
      <c r="T131" s="221" t="s">
        <v>47</v>
      </c>
      <c r="U131" s="220" t="s">
        <v>71</v>
      </c>
      <c r="V131" s="220">
        <v>0.08</v>
      </c>
      <c r="W131" s="220" t="s">
        <v>49</v>
      </c>
      <c r="X131" s="222" t="s">
        <v>171</v>
      </c>
      <c r="Y131" s="220" t="s">
        <v>6</v>
      </c>
      <c r="Z131" s="220" t="s">
        <v>49</v>
      </c>
      <c r="AA131" s="220">
        <v>0.06</v>
      </c>
      <c r="AB131" s="220" t="s">
        <v>69</v>
      </c>
      <c r="AC131" s="220" t="s">
        <v>49</v>
      </c>
      <c r="AD131" s="220" t="s">
        <v>49</v>
      </c>
      <c r="AE131" s="220" t="s">
        <v>69</v>
      </c>
      <c r="AF131" s="220" t="s">
        <v>49</v>
      </c>
      <c r="AG131" s="220" t="s">
        <v>49</v>
      </c>
      <c r="AH131" s="220" t="s">
        <v>49</v>
      </c>
      <c r="AI131" s="220" t="s">
        <v>49</v>
      </c>
      <c r="AJ131" s="220" t="s">
        <v>49</v>
      </c>
      <c r="AK131" s="220" t="s">
        <v>49</v>
      </c>
      <c r="AL131" s="220" t="s">
        <v>49</v>
      </c>
      <c r="AM131" s="220" t="s">
        <v>49</v>
      </c>
      <c r="AN131" s="219" t="s">
        <v>6</v>
      </c>
      <c r="AO131" s="220" t="s">
        <v>71</v>
      </c>
      <c r="AP131" s="223">
        <v>44707</v>
      </c>
      <c r="AQ131" s="224"/>
      <c r="AT131" s="281">
        <f t="shared" ref="AT131:BX131" si="166">IF(ISTEXT(J131)=TRUE, RIGHT(J131,LEN(J131)-1)*1,J131)</f>
        <v>0.05</v>
      </c>
      <c r="AU131" s="281">
        <f t="shared" si="166"/>
        <v>0.01</v>
      </c>
      <c r="AV131" s="281">
        <f t="shared" si="166"/>
        <v>0.02</v>
      </c>
      <c r="AW131" s="281">
        <f t="shared" si="166"/>
        <v>0.03</v>
      </c>
      <c r="AX131" s="281">
        <f t="shared" si="166"/>
        <v>0.1</v>
      </c>
      <c r="AY131" s="281">
        <f t="shared" si="166"/>
        <v>3.5</v>
      </c>
      <c r="AZ131" s="281">
        <f t="shared" si="166"/>
        <v>0.1</v>
      </c>
      <c r="BA131" s="281">
        <f t="shared" si="166"/>
        <v>0.1</v>
      </c>
      <c r="BB131" s="281">
        <f t="shared" si="166"/>
        <v>0.02</v>
      </c>
      <c r="BC131" s="281">
        <f t="shared" si="166"/>
        <v>0.2</v>
      </c>
      <c r="BD131" s="281">
        <f t="shared" si="166"/>
        <v>0.03</v>
      </c>
      <c r="BE131" s="281">
        <f t="shared" si="166"/>
        <v>0.05</v>
      </c>
      <c r="BF131" s="281">
        <f t="shared" si="166"/>
        <v>0.08</v>
      </c>
      <c r="BG131" s="281">
        <f t="shared" si="166"/>
        <v>0.01</v>
      </c>
      <c r="BH131" s="281">
        <f t="shared" si="166"/>
        <v>10</v>
      </c>
      <c r="BI131" s="281">
        <f t="shared" si="166"/>
        <v>0.1</v>
      </c>
      <c r="BJ131" s="281">
        <f t="shared" si="166"/>
        <v>0.01</v>
      </c>
      <c r="BK131" s="281">
        <f t="shared" si="166"/>
        <v>0.06</v>
      </c>
      <c r="BL131" s="281">
        <f t="shared" si="166"/>
        <v>0.02</v>
      </c>
      <c r="BM131" s="281">
        <f t="shared" si="166"/>
        <v>0.01</v>
      </c>
      <c r="BN131" s="281">
        <f t="shared" si="166"/>
        <v>0.01</v>
      </c>
      <c r="BO131" s="281">
        <f t="shared" si="166"/>
        <v>0.02</v>
      </c>
      <c r="BP131" s="281">
        <f t="shared" si="166"/>
        <v>0.01</v>
      </c>
      <c r="BQ131" s="281">
        <f t="shared" si="166"/>
        <v>0.01</v>
      </c>
      <c r="BR131" s="281">
        <f t="shared" si="166"/>
        <v>0.01</v>
      </c>
      <c r="BS131" s="281">
        <f t="shared" si="166"/>
        <v>0.01</v>
      </c>
      <c r="BT131" s="281">
        <f t="shared" si="166"/>
        <v>0.01</v>
      </c>
      <c r="BU131" s="281">
        <f t="shared" si="166"/>
        <v>0.01</v>
      </c>
      <c r="BV131" s="281">
        <f t="shared" si="166"/>
        <v>0.01</v>
      </c>
      <c r="BW131" s="281">
        <f t="shared" si="166"/>
        <v>0.01</v>
      </c>
      <c r="BX131" s="281">
        <f t="shared" si="166"/>
        <v>0.1</v>
      </c>
      <c r="BY131" s="281">
        <f>IF(ISTEXT(AO131)=TRUE, RIGHT(AO131,LEN(AO131)-1)*1,AO131)</f>
        <v>0.05</v>
      </c>
    </row>
    <row r="132" spans="2:77">
      <c r="B132" s="39"/>
      <c r="C132" s="39"/>
      <c r="D132" s="39"/>
      <c r="E132" s="39"/>
      <c r="F132" s="39"/>
      <c r="G132" s="39"/>
      <c r="H132" s="39"/>
      <c r="I132" s="47"/>
      <c r="J132" s="154"/>
      <c r="K132" s="154"/>
      <c r="L132" s="155"/>
      <c r="M132" s="155"/>
      <c r="N132" s="154"/>
      <c r="O132" s="154"/>
      <c r="P132" s="154"/>
      <c r="Q132" s="154"/>
      <c r="R132" s="154"/>
      <c r="S132" s="154"/>
      <c r="T132" s="154"/>
      <c r="U132" s="155"/>
      <c r="V132" s="154"/>
      <c r="W132" s="154"/>
      <c r="X132" s="156"/>
      <c r="Y132" s="154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55"/>
      <c r="AM132" s="155"/>
      <c r="AN132" s="155"/>
      <c r="AO132" s="155"/>
      <c r="AP132" s="153"/>
      <c r="AQ132" s="39"/>
    </row>
  </sheetData>
  <mergeCells count="7">
    <mergeCell ref="AT1:AW1"/>
    <mergeCell ref="AT2:AW2"/>
    <mergeCell ref="AS3:BY3"/>
    <mergeCell ref="CC3:DH3"/>
    <mergeCell ref="J3:AO3"/>
    <mergeCell ref="AP3:AP4"/>
    <mergeCell ref="AQ3:AQ4"/>
  </mergeCells>
  <phoneticPr fontId="14"/>
  <conditionalFormatting sqref="J6:AO131">
    <cfRule type="containsText" dxfId="10" priority="1" operator="containsText" text="&lt;">
      <formula>NOT(ISERROR(SEARCH("&lt;",J6)))</formula>
    </cfRule>
  </conditionalFormatting>
  <printOptions horizontalCentered="1"/>
  <pageMargins left="0.59055118110236227" right="0" top="0.59055118110236227" bottom="0.47244094488188981" header="0.19685039370078741" footer="0.19685039370078741"/>
  <pageSetup paperSize="9" scale="48" orientation="landscape" r:id="rId1"/>
  <headerFooter scaleWithDoc="0" alignWithMargins="0">
    <oddFooter>&amp;C&amp;"ＭＳ 明朝,標準"8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29096-7967-40F6-B73D-D0FB58191FBE}">
  <dimension ref="A1:AT304"/>
  <sheetViews>
    <sheetView tabSelected="1" topLeftCell="A231" zoomScale="50" zoomScaleNormal="50" workbookViewId="0">
      <selection activeCell="AA287" sqref="AA287"/>
    </sheetView>
  </sheetViews>
  <sheetFormatPr baseColWidth="10" defaultColWidth="8.83203125" defaultRowHeight="14"/>
  <cols>
    <col min="1" max="1" width="23.5" style="314" bestFit="1" customWidth="1"/>
    <col min="23" max="29" width="8.6640625"/>
    <col min="31" max="34" width="8.6640625"/>
    <col min="38" max="38" width="23.5" bestFit="1" customWidth="1"/>
    <col min="39" max="46" width="8.6640625"/>
  </cols>
  <sheetData>
    <row r="1" spans="1:46">
      <c r="B1" t="s">
        <v>325</v>
      </c>
    </row>
    <row r="3" spans="1:46">
      <c r="H3" s="444"/>
      <c r="I3" t="s">
        <v>286</v>
      </c>
    </row>
    <row r="4" spans="1:46" s="460" customFormat="1" ht="16" thickBot="1">
      <c r="A4" s="459" t="s">
        <v>1</v>
      </c>
      <c r="AL4" s="459" t="s">
        <v>1</v>
      </c>
    </row>
    <row r="5" spans="1:46" s="460" customFormat="1" ht="16" thickBot="1">
      <c r="A5" s="461"/>
      <c r="B5" s="462" t="s">
        <v>331</v>
      </c>
      <c r="C5" s="463" t="s">
        <v>332</v>
      </c>
      <c r="D5" s="463" t="s">
        <v>333</v>
      </c>
      <c r="E5" s="463" t="s">
        <v>334</v>
      </c>
      <c r="F5" s="463" t="s">
        <v>335</v>
      </c>
      <c r="G5" s="463" t="s">
        <v>336</v>
      </c>
      <c r="H5" s="463" t="s">
        <v>337</v>
      </c>
      <c r="I5" s="464" t="s">
        <v>338</v>
      </c>
      <c r="AL5" s="461"/>
      <c r="AM5" s="462" t="s">
        <v>331</v>
      </c>
      <c r="AN5" s="463" t="s">
        <v>332</v>
      </c>
      <c r="AO5" s="463" t="s">
        <v>333</v>
      </c>
      <c r="AP5" s="463" t="s">
        <v>334</v>
      </c>
      <c r="AQ5" s="463" t="s">
        <v>335</v>
      </c>
      <c r="AR5" s="463" t="s">
        <v>336</v>
      </c>
      <c r="AS5" s="463" t="s">
        <v>337</v>
      </c>
      <c r="AT5" s="464" t="s">
        <v>338</v>
      </c>
    </row>
    <row r="6" spans="1:46" s="460" customFormat="1" ht="15">
      <c r="A6" s="465" t="s">
        <v>330</v>
      </c>
      <c r="B6" s="466">
        <v>0</v>
      </c>
      <c r="C6" s="467">
        <v>4.002154</v>
      </c>
      <c r="D6" s="468">
        <v>0</v>
      </c>
      <c r="E6" s="467">
        <v>87.467346710900117</v>
      </c>
      <c r="F6" s="467">
        <v>1.4402366937076601</v>
      </c>
      <c r="G6" s="468">
        <v>0</v>
      </c>
      <c r="H6" s="469">
        <v>20</v>
      </c>
      <c r="I6" s="470"/>
      <c r="AL6" s="471" t="s">
        <v>330</v>
      </c>
      <c r="AM6" s="472">
        <v>0.1</v>
      </c>
      <c r="AN6" s="473">
        <v>4.002154</v>
      </c>
      <c r="AO6" s="474">
        <v>0.1</v>
      </c>
      <c r="AP6" s="473">
        <v>87.467346710900117</v>
      </c>
      <c r="AQ6" s="473">
        <v>1.4402366937076601</v>
      </c>
      <c r="AR6" s="474">
        <v>7.0000000000000007E-2</v>
      </c>
      <c r="AS6" s="475">
        <v>20</v>
      </c>
      <c r="AT6" s="476"/>
    </row>
    <row r="7" spans="1:46" s="460" customFormat="1" ht="15">
      <c r="A7" s="477" t="s">
        <v>329</v>
      </c>
      <c r="B7" s="478">
        <v>120.0098</v>
      </c>
      <c r="C7" s="479">
        <v>59.292430000000003</v>
      </c>
      <c r="D7" s="480"/>
      <c r="E7" s="481"/>
      <c r="F7" s="479">
        <v>2.7455106858039571</v>
      </c>
      <c r="G7" s="480"/>
      <c r="H7" s="480"/>
      <c r="I7" s="482">
        <v>0.2</v>
      </c>
      <c r="AL7" s="483" t="s">
        <v>301</v>
      </c>
      <c r="AM7" s="484"/>
      <c r="AN7" s="485">
        <v>0.1</v>
      </c>
      <c r="AO7" s="486">
        <v>16.878019999999999</v>
      </c>
      <c r="AP7" s="480"/>
      <c r="AQ7" s="486">
        <v>31</v>
      </c>
      <c r="AR7" s="480"/>
      <c r="AS7" s="486">
        <v>1.9</v>
      </c>
      <c r="AT7" s="487"/>
    </row>
    <row r="8" spans="1:46" s="460" customFormat="1" ht="15">
      <c r="A8" s="477" t="s">
        <v>250</v>
      </c>
      <c r="B8" s="488"/>
      <c r="C8" s="480"/>
      <c r="D8" s="480"/>
      <c r="E8" s="486">
        <v>2.2986082057930422E-2</v>
      </c>
      <c r="F8" s="480"/>
      <c r="G8" s="480"/>
      <c r="H8" s="486">
        <v>0.66</v>
      </c>
      <c r="I8" s="487"/>
      <c r="AL8" s="483" t="s">
        <v>302</v>
      </c>
      <c r="AM8" s="484"/>
      <c r="AN8" s="486">
        <v>1.8030759999999999</v>
      </c>
      <c r="AO8" s="486">
        <v>130</v>
      </c>
      <c r="AP8" s="481"/>
      <c r="AQ8" s="486">
        <v>5.2</v>
      </c>
      <c r="AR8" s="480"/>
      <c r="AS8" s="486">
        <v>11</v>
      </c>
      <c r="AT8" s="487"/>
    </row>
    <row r="9" spans="1:46" s="460" customFormat="1" ht="15">
      <c r="A9" s="477" t="s">
        <v>160</v>
      </c>
      <c r="B9" s="478">
        <v>19.563590000000001</v>
      </c>
      <c r="C9" s="479">
        <v>2.378619</v>
      </c>
      <c r="D9" s="480"/>
      <c r="E9" s="481"/>
      <c r="F9" s="479">
        <v>8.8264344902254877</v>
      </c>
      <c r="G9" s="480"/>
      <c r="H9" s="480"/>
      <c r="I9" s="482">
        <v>42</v>
      </c>
      <c r="AL9" s="483" t="s">
        <v>303</v>
      </c>
      <c r="AM9" s="484"/>
      <c r="AN9" s="486">
        <v>95.25291</v>
      </c>
      <c r="AO9" s="486">
        <v>138.9066</v>
      </c>
      <c r="AP9" s="480"/>
      <c r="AQ9" s="486">
        <v>377</v>
      </c>
      <c r="AR9" s="480"/>
      <c r="AS9" s="480"/>
      <c r="AT9" s="487"/>
    </row>
    <row r="10" spans="1:46" s="460" customFormat="1" ht="15">
      <c r="A10" s="477" t="s">
        <v>166</v>
      </c>
      <c r="B10" s="488"/>
      <c r="C10" s="486">
        <v>95.25291</v>
      </c>
      <c r="D10" s="486">
        <v>138.9066</v>
      </c>
      <c r="E10" s="480"/>
      <c r="F10" s="486">
        <v>377</v>
      </c>
      <c r="G10" s="480"/>
      <c r="H10" s="480"/>
      <c r="I10" s="487"/>
      <c r="AL10" s="483" t="s">
        <v>329</v>
      </c>
      <c r="AM10" s="489">
        <v>120.0098</v>
      </c>
      <c r="AN10" s="479">
        <v>59.292430000000003</v>
      </c>
      <c r="AO10" s="480"/>
      <c r="AP10" s="481"/>
      <c r="AQ10" s="479">
        <v>2.7455106858039571</v>
      </c>
      <c r="AR10" s="480"/>
      <c r="AS10" s="480"/>
      <c r="AT10" s="482">
        <v>0.2</v>
      </c>
    </row>
    <row r="11" spans="1:46" s="460" customFormat="1" ht="15">
      <c r="A11" s="477" t="s">
        <v>164</v>
      </c>
      <c r="B11" s="488"/>
      <c r="C11" s="485">
        <v>0</v>
      </c>
      <c r="D11" s="486">
        <v>16.878019999999999</v>
      </c>
      <c r="E11" s="480"/>
      <c r="F11" s="486">
        <v>31</v>
      </c>
      <c r="G11" s="480"/>
      <c r="H11" s="486">
        <v>1.9</v>
      </c>
      <c r="I11" s="487"/>
      <c r="AL11" s="483" t="s">
        <v>304</v>
      </c>
      <c r="AM11" s="489">
        <v>19.563590000000001</v>
      </c>
      <c r="AN11" s="479">
        <v>2.378619</v>
      </c>
      <c r="AO11" s="480"/>
      <c r="AP11" s="481"/>
      <c r="AQ11" s="479">
        <v>8.8264344902254877</v>
      </c>
      <c r="AR11" s="480"/>
      <c r="AS11" s="480"/>
      <c r="AT11" s="482">
        <v>42</v>
      </c>
    </row>
    <row r="12" spans="1:46" s="460" customFormat="1" ht="16" thickBot="1">
      <c r="A12" s="490" t="s">
        <v>165</v>
      </c>
      <c r="B12" s="491"/>
      <c r="C12" s="492">
        <v>1.8030759999999999</v>
      </c>
      <c r="D12" s="492">
        <v>130</v>
      </c>
      <c r="E12" s="493"/>
      <c r="F12" s="492">
        <v>5.2</v>
      </c>
      <c r="G12" s="494"/>
      <c r="H12" s="492">
        <v>11</v>
      </c>
      <c r="I12" s="495"/>
      <c r="AL12" s="496" t="s">
        <v>305</v>
      </c>
      <c r="AM12" s="497"/>
      <c r="AN12" s="494"/>
      <c r="AO12" s="494"/>
      <c r="AP12" s="492">
        <v>2.2986082057930422E-2</v>
      </c>
      <c r="AQ12" s="494"/>
      <c r="AR12" s="494"/>
      <c r="AS12" s="492">
        <v>0.66</v>
      </c>
      <c r="AT12" s="495"/>
    </row>
    <row r="13" spans="1:46" s="460" customFormat="1" ht="17">
      <c r="I13" s="498" t="s">
        <v>339</v>
      </c>
      <c r="AT13" s="498" t="s">
        <v>287</v>
      </c>
    </row>
    <row r="14" spans="1:46" s="460" customFormat="1" ht="17">
      <c r="A14" s="460" t="s">
        <v>260</v>
      </c>
      <c r="B14" s="499">
        <f>'Rawdata(ウエハ金属) '!AT31</f>
        <v>0.30434485476403028</v>
      </c>
      <c r="C14" s="500" t="s">
        <v>339</v>
      </c>
      <c r="AL14" s="460" t="s">
        <v>306</v>
      </c>
      <c r="AM14" s="499">
        <v>0.30434485476403028</v>
      </c>
      <c r="AN14" s="500" t="s">
        <v>287</v>
      </c>
    </row>
    <row r="15" spans="1:46" s="460" customFormat="1" ht="17">
      <c r="A15" s="460" t="s">
        <v>261</v>
      </c>
      <c r="B15" s="499">
        <f>'Rawdata(ウエハ金属) '!AT32</f>
        <v>0.78087766656102908</v>
      </c>
      <c r="C15" s="500" t="s">
        <v>339</v>
      </c>
      <c r="AL15" s="460" t="s">
        <v>307</v>
      </c>
      <c r="AM15" s="499">
        <v>0.78087766656102908</v>
      </c>
      <c r="AN15" s="500" t="s">
        <v>287</v>
      </c>
    </row>
    <row r="16" spans="1:46" s="460" customFormat="1" ht="17">
      <c r="A16" s="460" t="s">
        <v>282</v>
      </c>
      <c r="B16" s="499">
        <f>'Rawdata(ウエハ金属) '!CC31</f>
        <v>8.461538461538462E-2</v>
      </c>
      <c r="C16" s="500" t="s">
        <v>339</v>
      </c>
      <c r="AL16" s="460" t="s">
        <v>308</v>
      </c>
      <c r="AM16" s="499">
        <v>8.461538461538462E-2</v>
      </c>
      <c r="AN16" s="500" t="s">
        <v>287</v>
      </c>
    </row>
    <row r="17" spans="1:46" s="460" customFormat="1" ht="15"/>
    <row r="18" spans="1:46" s="460" customFormat="1" ht="15"/>
    <row r="19" spans="1:46" s="460" customFormat="1" ht="16" thickBot="1">
      <c r="A19" s="459" t="s">
        <v>3</v>
      </c>
      <c r="AL19" s="459" t="s">
        <v>3</v>
      </c>
    </row>
    <row r="20" spans="1:46" s="460" customFormat="1" ht="16" thickBot="1">
      <c r="A20" s="501"/>
      <c r="B20" s="462" t="s">
        <v>331</v>
      </c>
      <c r="C20" s="463" t="s">
        <v>332</v>
      </c>
      <c r="D20" s="463" t="s">
        <v>333</v>
      </c>
      <c r="E20" s="463" t="s">
        <v>334</v>
      </c>
      <c r="F20" s="463" t="s">
        <v>335</v>
      </c>
      <c r="G20" s="463" t="s">
        <v>336</v>
      </c>
      <c r="H20" s="463" t="s">
        <v>337</v>
      </c>
      <c r="I20" s="464" t="s">
        <v>338</v>
      </c>
      <c r="AL20" s="461"/>
      <c r="AM20" s="462" t="s">
        <v>331</v>
      </c>
      <c r="AN20" s="463" t="s">
        <v>332</v>
      </c>
      <c r="AO20" s="463" t="s">
        <v>333</v>
      </c>
      <c r="AP20" s="463" t="s">
        <v>334</v>
      </c>
      <c r="AQ20" s="463" t="s">
        <v>335</v>
      </c>
      <c r="AR20" s="463" t="s">
        <v>336</v>
      </c>
      <c r="AS20" s="463" t="s">
        <v>337</v>
      </c>
      <c r="AT20" s="464" t="s">
        <v>338</v>
      </c>
    </row>
    <row r="21" spans="1:46" s="460" customFormat="1" ht="15">
      <c r="A21" s="465" t="s">
        <v>330</v>
      </c>
      <c r="B21" s="502">
        <v>0.81349769999999999</v>
      </c>
      <c r="C21" s="473">
        <v>0.2366287</v>
      </c>
      <c r="D21" s="473">
        <v>0.13478509999999999</v>
      </c>
      <c r="E21" s="473">
        <v>0.4724283480208637</v>
      </c>
      <c r="F21" s="474">
        <v>0</v>
      </c>
      <c r="G21" s="473">
        <v>308</v>
      </c>
      <c r="H21" s="503">
        <v>0</v>
      </c>
      <c r="I21" s="476"/>
      <c r="AL21" s="471" t="s">
        <v>330</v>
      </c>
      <c r="AM21" s="504">
        <v>0.81349769999999999</v>
      </c>
      <c r="AN21" s="473">
        <v>0.2366287</v>
      </c>
      <c r="AO21" s="473">
        <v>0.13478509999999999</v>
      </c>
      <c r="AP21" s="473">
        <v>0.4724283480208637</v>
      </c>
      <c r="AQ21" s="474">
        <v>0.1</v>
      </c>
      <c r="AR21" s="473">
        <v>308</v>
      </c>
      <c r="AS21" s="503">
        <v>0.02</v>
      </c>
      <c r="AT21" s="476"/>
    </row>
    <row r="22" spans="1:46" s="460" customFormat="1" ht="15">
      <c r="A22" s="477" t="s">
        <v>329</v>
      </c>
      <c r="B22" s="505">
        <v>4.7093790000000002</v>
      </c>
      <c r="C22" s="506">
        <v>41.783940000000001</v>
      </c>
      <c r="D22" s="480"/>
      <c r="E22" s="481"/>
      <c r="F22" s="506">
        <v>10.206705878321005</v>
      </c>
      <c r="G22" s="480"/>
      <c r="H22" s="480"/>
      <c r="I22" s="507">
        <v>0.03</v>
      </c>
      <c r="AL22" s="483" t="s">
        <v>301</v>
      </c>
      <c r="AM22" s="484"/>
      <c r="AN22" s="486">
        <v>0.1284728</v>
      </c>
      <c r="AO22" s="486">
        <v>0.73323190000000005</v>
      </c>
      <c r="AP22" s="480"/>
      <c r="AQ22" s="486">
        <v>1.8</v>
      </c>
      <c r="AR22" s="480"/>
      <c r="AS22" s="485">
        <v>0.02</v>
      </c>
      <c r="AT22" s="487"/>
    </row>
    <row r="23" spans="1:46" s="460" customFormat="1" ht="15">
      <c r="A23" s="477" t="s">
        <v>250</v>
      </c>
      <c r="B23" s="488"/>
      <c r="C23" s="480"/>
      <c r="D23" s="480"/>
      <c r="E23" s="486">
        <v>2.4502354910362234E-2</v>
      </c>
      <c r="F23" s="480"/>
      <c r="G23" s="480"/>
      <c r="H23" s="485">
        <v>0</v>
      </c>
      <c r="I23" s="487"/>
      <c r="AL23" s="483" t="s">
        <v>302</v>
      </c>
      <c r="AM23" s="484"/>
      <c r="AN23" s="486">
        <v>0.222578</v>
      </c>
      <c r="AO23" s="486">
        <v>0.81943577901728137</v>
      </c>
      <c r="AP23" s="481"/>
      <c r="AQ23" s="486">
        <v>0.2</v>
      </c>
      <c r="AR23" s="480"/>
      <c r="AS23" s="486">
        <v>0.04</v>
      </c>
      <c r="AT23" s="487"/>
    </row>
    <row r="24" spans="1:46" s="460" customFormat="1" ht="15">
      <c r="A24" s="477" t="s">
        <v>164</v>
      </c>
      <c r="B24" s="488"/>
      <c r="C24" s="486">
        <v>0.1284728</v>
      </c>
      <c r="D24" s="486">
        <v>0.73323190000000005</v>
      </c>
      <c r="E24" s="480"/>
      <c r="F24" s="486">
        <v>1.8</v>
      </c>
      <c r="G24" s="480"/>
      <c r="H24" s="485">
        <v>0</v>
      </c>
      <c r="I24" s="487"/>
      <c r="AL24" s="483" t="s">
        <v>303</v>
      </c>
      <c r="AM24" s="484"/>
      <c r="AN24" s="486">
        <v>0.53816980000000003</v>
      </c>
      <c r="AO24" s="486">
        <v>95.453990000000005</v>
      </c>
      <c r="AP24" s="480"/>
      <c r="AQ24" s="486">
        <v>6.7</v>
      </c>
      <c r="AR24" s="480"/>
      <c r="AS24" s="480"/>
      <c r="AT24" s="487"/>
    </row>
    <row r="25" spans="1:46" s="460" customFormat="1" ht="15">
      <c r="A25" s="477" t="s">
        <v>165</v>
      </c>
      <c r="B25" s="488"/>
      <c r="C25" s="486">
        <v>0.222578</v>
      </c>
      <c r="D25" s="486">
        <v>0.81943577901728137</v>
      </c>
      <c r="E25" s="481"/>
      <c r="F25" s="486">
        <v>0.2</v>
      </c>
      <c r="G25" s="480"/>
      <c r="H25" s="486">
        <v>0.04</v>
      </c>
      <c r="I25" s="487"/>
      <c r="AL25" s="483" t="s">
        <v>329</v>
      </c>
      <c r="AM25" s="508">
        <v>4.7093790000000002</v>
      </c>
      <c r="AN25" s="506">
        <v>41.783940000000001</v>
      </c>
      <c r="AO25" s="480"/>
      <c r="AP25" s="481"/>
      <c r="AQ25" s="506">
        <v>10.206705878321005</v>
      </c>
      <c r="AR25" s="480"/>
      <c r="AS25" s="480"/>
      <c r="AT25" s="507">
        <v>0.03</v>
      </c>
    </row>
    <row r="26" spans="1:46" s="460" customFormat="1" ht="15">
      <c r="A26" s="477" t="s">
        <v>166</v>
      </c>
      <c r="B26" s="488"/>
      <c r="C26" s="486">
        <v>0.53816980000000003</v>
      </c>
      <c r="D26" s="486">
        <v>95.453990000000005</v>
      </c>
      <c r="E26" s="480"/>
      <c r="F26" s="486">
        <v>6.7</v>
      </c>
      <c r="G26" s="480"/>
      <c r="H26" s="480"/>
      <c r="I26" s="487"/>
      <c r="AL26" s="483" t="s">
        <v>304</v>
      </c>
      <c r="AM26" s="489">
        <v>0.1</v>
      </c>
      <c r="AN26" s="479">
        <v>19.191310000000001</v>
      </c>
      <c r="AO26" s="480"/>
      <c r="AP26" s="481"/>
      <c r="AQ26" s="479">
        <v>0.02</v>
      </c>
      <c r="AR26" s="480"/>
      <c r="AS26" s="480"/>
      <c r="AT26" s="482">
        <v>0.18</v>
      </c>
    </row>
    <row r="27" spans="1:46" s="460" customFormat="1" ht="16" thickBot="1">
      <c r="A27" s="490" t="s">
        <v>160</v>
      </c>
      <c r="B27" s="509">
        <v>0.1</v>
      </c>
      <c r="C27" s="510">
        <v>19.191310000000001</v>
      </c>
      <c r="D27" s="494"/>
      <c r="E27" s="493"/>
      <c r="F27" s="510">
        <v>0.02</v>
      </c>
      <c r="G27" s="494"/>
      <c r="H27" s="494"/>
      <c r="I27" s="511">
        <v>0.18</v>
      </c>
      <c r="AL27" s="496" t="s">
        <v>305</v>
      </c>
      <c r="AM27" s="497"/>
      <c r="AN27" s="494"/>
      <c r="AO27" s="494"/>
      <c r="AP27" s="492">
        <v>2.4502354910362234E-2</v>
      </c>
      <c r="AQ27" s="494"/>
      <c r="AR27" s="494"/>
      <c r="AS27" s="512">
        <v>0.02</v>
      </c>
      <c r="AT27" s="495"/>
    </row>
    <row r="28" spans="1:46" s="460" customFormat="1" ht="17">
      <c r="I28" s="498" t="s">
        <v>339</v>
      </c>
      <c r="AT28" s="498" t="s">
        <v>287</v>
      </c>
    </row>
    <row r="29" spans="1:46" s="460" customFormat="1" ht="17">
      <c r="A29" s="460" t="s">
        <v>260</v>
      </c>
      <c r="B29" s="499">
        <f>'Rawdata(ウエハ金属) '!AU31</f>
        <v>0.19850281600000003</v>
      </c>
      <c r="C29" s="500" t="s">
        <v>339</v>
      </c>
      <c r="AL29" s="460" t="s">
        <v>306</v>
      </c>
      <c r="AM29" s="499">
        <v>0.19850281600000003</v>
      </c>
      <c r="AN29" s="500" t="s">
        <v>287</v>
      </c>
    </row>
    <row r="30" spans="1:46" s="460" customFormat="1" ht="17">
      <c r="A30" s="460" t="s">
        <v>261</v>
      </c>
      <c r="B30" s="499">
        <f>'Rawdata(ウエハ金属) '!AU32</f>
        <v>0.27275980511470721</v>
      </c>
      <c r="C30" s="500" t="s">
        <v>339</v>
      </c>
      <c r="AL30" s="460" t="s">
        <v>307</v>
      </c>
      <c r="AM30" s="499">
        <v>0.27275980511470721</v>
      </c>
      <c r="AN30" s="500" t="s">
        <v>287</v>
      </c>
    </row>
    <row r="31" spans="1:46" s="460" customFormat="1" ht="17">
      <c r="A31" s="460" t="s">
        <v>282</v>
      </c>
      <c r="B31" s="499">
        <f>'Rawdata(ウエハ金属) '!CD31</f>
        <v>7.4999999999999997E-2</v>
      </c>
      <c r="C31" s="500" t="s">
        <v>339</v>
      </c>
      <c r="AL31" s="460" t="s">
        <v>308</v>
      </c>
      <c r="AM31" s="499">
        <v>7.4999999999999997E-2</v>
      </c>
      <c r="AN31" s="500" t="s">
        <v>287</v>
      </c>
    </row>
    <row r="32" spans="1:46" s="460" customFormat="1" ht="15"/>
    <row r="33" spans="1:46" s="460" customFormat="1" ht="15"/>
    <row r="34" spans="1:46" s="460" customFormat="1" ht="16" thickBot="1">
      <c r="A34" s="459" t="s">
        <v>5</v>
      </c>
      <c r="AL34" s="459" t="s">
        <v>5</v>
      </c>
    </row>
    <row r="35" spans="1:46" s="460" customFormat="1" ht="16" thickBot="1">
      <c r="A35" s="501"/>
      <c r="B35" s="462" t="s">
        <v>331</v>
      </c>
      <c r="C35" s="463" t="s">
        <v>332</v>
      </c>
      <c r="D35" s="463" t="s">
        <v>333</v>
      </c>
      <c r="E35" s="463" t="s">
        <v>334</v>
      </c>
      <c r="F35" s="463" t="s">
        <v>335</v>
      </c>
      <c r="G35" s="463" t="s">
        <v>336</v>
      </c>
      <c r="H35" s="463" t="s">
        <v>337</v>
      </c>
      <c r="I35" s="464" t="s">
        <v>338</v>
      </c>
      <c r="AL35" s="461"/>
      <c r="AM35" s="462" t="s">
        <v>331</v>
      </c>
      <c r="AN35" s="463" t="s">
        <v>332</v>
      </c>
      <c r="AO35" s="463" t="s">
        <v>333</v>
      </c>
      <c r="AP35" s="463" t="s">
        <v>334</v>
      </c>
      <c r="AQ35" s="463" t="s">
        <v>335</v>
      </c>
      <c r="AR35" s="463" t="s">
        <v>336</v>
      </c>
      <c r="AS35" s="463" t="s">
        <v>337</v>
      </c>
      <c r="AT35" s="464" t="s">
        <v>338</v>
      </c>
    </row>
    <row r="36" spans="1:46" s="460" customFormat="1" ht="15">
      <c r="A36" s="465" t="s">
        <v>330</v>
      </c>
      <c r="B36" s="502">
        <v>0.31654529999999997</v>
      </c>
      <c r="C36" s="473">
        <v>0.49347160000000001</v>
      </c>
      <c r="D36" s="473">
        <v>6.5748059999999997E-2</v>
      </c>
      <c r="E36" s="473">
        <v>16.309997754257758</v>
      </c>
      <c r="F36" s="474">
        <v>0</v>
      </c>
      <c r="G36" s="474">
        <v>0</v>
      </c>
      <c r="H36" s="475">
        <v>0.18</v>
      </c>
      <c r="I36" s="476"/>
      <c r="AL36" s="471" t="s">
        <v>330</v>
      </c>
      <c r="AM36" s="504">
        <v>0.31654529999999997</v>
      </c>
      <c r="AN36" s="473">
        <v>0.49347160000000001</v>
      </c>
      <c r="AO36" s="473">
        <v>6.5748059999999997E-2</v>
      </c>
      <c r="AP36" s="473">
        <v>16.309997754257758</v>
      </c>
      <c r="AQ36" s="474">
        <v>0.09</v>
      </c>
      <c r="AR36" s="474">
        <v>0.05</v>
      </c>
      <c r="AS36" s="475">
        <v>0.18</v>
      </c>
      <c r="AT36" s="476"/>
    </row>
    <row r="37" spans="1:46" s="460" customFormat="1" ht="15">
      <c r="A37" s="477" t="s">
        <v>329</v>
      </c>
      <c r="B37" s="505">
        <v>15.83013</v>
      </c>
      <c r="C37" s="506">
        <v>6.2926820000000001</v>
      </c>
      <c r="D37" s="480"/>
      <c r="E37" s="481"/>
      <c r="F37" s="506">
        <v>4.7175443666712855</v>
      </c>
      <c r="G37" s="480"/>
      <c r="H37" s="480"/>
      <c r="I37" s="507">
        <v>0.08</v>
      </c>
      <c r="AL37" s="483" t="s">
        <v>301</v>
      </c>
      <c r="AM37" s="484"/>
      <c r="AN37" s="486">
        <v>4.598729E-2</v>
      </c>
      <c r="AO37" s="486">
        <v>2.4640300000000002</v>
      </c>
      <c r="AP37" s="480"/>
      <c r="AQ37" s="486">
        <v>12</v>
      </c>
      <c r="AR37" s="480"/>
      <c r="AS37" s="486">
        <v>0.32</v>
      </c>
      <c r="AT37" s="487"/>
    </row>
    <row r="38" spans="1:46" s="460" customFormat="1" ht="15">
      <c r="A38" s="477" t="s">
        <v>250</v>
      </c>
      <c r="B38" s="488"/>
      <c r="C38" s="480"/>
      <c r="D38" s="480"/>
      <c r="E38" s="485">
        <v>0</v>
      </c>
      <c r="F38" s="480"/>
      <c r="G38" s="480"/>
      <c r="H38" s="485">
        <v>0</v>
      </c>
      <c r="I38" s="487"/>
      <c r="AL38" s="483" t="s">
        <v>302</v>
      </c>
      <c r="AM38" s="484"/>
      <c r="AN38" s="486">
        <v>0.46033790000000002</v>
      </c>
      <c r="AO38" s="486">
        <v>15</v>
      </c>
      <c r="AP38" s="481"/>
      <c r="AQ38" s="486">
        <v>2</v>
      </c>
      <c r="AR38" s="480"/>
      <c r="AS38" s="486">
        <v>0.77</v>
      </c>
      <c r="AT38" s="487"/>
    </row>
    <row r="39" spans="1:46" s="460" customFormat="1" ht="15">
      <c r="A39" s="477" t="s">
        <v>164</v>
      </c>
      <c r="B39" s="488"/>
      <c r="C39" s="486">
        <v>4.598729E-2</v>
      </c>
      <c r="D39" s="486">
        <v>2.4640300000000002</v>
      </c>
      <c r="E39" s="480"/>
      <c r="F39" s="486">
        <v>12</v>
      </c>
      <c r="G39" s="480"/>
      <c r="H39" s="486">
        <v>0.32</v>
      </c>
      <c r="I39" s="487"/>
      <c r="AL39" s="483" t="s">
        <v>303</v>
      </c>
      <c r="AM39" s="484"/>
      <c r="AN39" s="486">
        <v>8.0923060000000007</v>
      </c>
      <c r="AO39" s="486">
        <v>18.629940000000001</v>
      </c>
      <c r="AP39" s="480"/>
      <c r="AQ39" s="486">
        <v>118</v>
      </c>
      <c r="AR39" s="480"/>
      <c r="AS39" s="480"/>
      <c r="AT39" s="487"/>
    </row>
    <row r="40" spans="1:46" s="460" customFormat="1" ht="15">
      <c r="A40" s="477" t="s">
        <v>165</v>
      </c>
      <c r="B40" s="488"/>
      <c r="C40" s="486">
        <v>0.46033790000000002</v>
      </c>
      <c r="D40" s="486">
        <v>15</v>
      </c>
      <c r="E40" s="481"/>
      <c r="F40" s="486">
        <v>2</v>
      </c>
      <c r="G40" s="480"/>
      <c r="H40" s="486">
        <v>0.77</v>
      </c>
      <c r="I40" s="487"/>
      <c r="AL40" s="483" t="s">
        <v>329</v>
      </c>
      <c r="AM40" s="508">
        <v>15.83013</v>
      </c>
      <c r="AN40" s="506">
        <v>6.2926820000000001</v>
      </c>
      <c r="AO40" s="480"/>
      <c r="AP40" s="481"/>
      <c r="AQ40" s="506">
        <v>4.7175443666712855</v>
      </c>
      <c r="AR40" s="480"/>
      <c r="AS40" s="480"/>
      <c r="AT40" s="507">
        <v>0.08</v>
      </c>
    </row>
    <row r="41" spans="1:46" s="460" customFormat="1" ht="15">
      <c r="A41" s="477" t="s">
        <v>166</v>
      </c>
      <c r="B41" s="488"/>
      <c r="C41" s="486">
        <v>8.0923060000000007</v>
      </c>
      <c r="D41" s="486">
        <v>18.629940000000001</v>
      </c>
      <c r="E41" s="480"/>
      <c r="F41" s="486">
        <v>118</v>
      </c>
      <c r="G41" s="480"/>
      <c r="H41" s="480"/>
      <c r="I41" s="487"/>
      <c r="AL41" s="483" t="s">
        <v>304</v>
      </c>
      <c r="AM41" s="489">
        <v>2.2789259999999998</v>
      </c>
      <c r="AN41" s="479">
        <v>0.1043043</v>
      </c>
      <c r="AO41" s="480"/>
      <c r="AP41" s="481"/>
      <c r="AQ41" s="479">
        <v>0.69168641464971903</v>
      </c>
      <c r="AR41" s="480"/>
      <c r="AS41" s="480"/>
      <c r="AT41" s="482">
        <v>5.5</v>
      </c>
    </row>
    <row r="42" spans="1:46" s="460" customFormat="1" ht="16" thickBot="1">
      <c r="A42" s="490" t="s">
        <v>160</v>
      </c>
      <c r="B42" s="509">
        <v>2.2789259999999998</v>
      </c>
      <c r="C42" s="510">
        <v>0.1043043</v>
      </c>
      <c r="D42" s="494"/>
      <c r="E42" s="493"/>
      <c r="F42" s="510">
        <v>0.69168641464971903</v>
      </c>
      <c r="G42" s="494"/>
      <c r="H42" s="494"/>
      <c r="I42" s="511">
        <v>5.5</v>
      </c>
      <c r="AL42" s="496" t="s">
        <v>305</v>
      </c>
      <c r="AM42" s="497"/>
      <c r="AN42" s="494"/>
      <c r="AO42" s="494"/>
      <c r="AP42" s="512">
        <v>0.04</v>
      </c>
      <c r="AQ42" s="494"/>
      <c r="AR42" s="494"/>
      <c r="AS42" s="512">
        <v>0.03</v>
      </c>
      <c r="AT42" s="495"/>
    </row>
    <row r="43" spans="1:46" s="460" customFormat="1" ht="17">
      <c r="I43" s="498" t="s">
        <v>339</v>
      </c>
      <c r="AT43" s="498" t="s">
        <v>287</v>
      </c>
    </row>
    <row r="44" spans="1:46" s="460" customFormat="1" ht="17">
      <c r="A44" s="460" t="s">
        <v>260</v>
      </c>
      <c r="B44" s="499">
        <f>'Rawdata(ウエハ金属) '!AV31</f>
        <v>0.11996986493627544</v>
      </c>
      <c r="C44" s="500" t="s">
        <v>339</v>
      </c>
      <c r="AL44" s="460" t="s">
        <v>306</v>
      </c>
      <c r="AM44" s="499">
        <v>0.11996986493627544</v>
      </c>
      <c r="AN44" s="500" t="s">
        <v>287</v>
      </c>
    </row>
    <row r="45" spans="1:46" s="460" customFormat="1" ht="17">
      <c r="A45" s="460" t="s">
        <v>261</v>
      </c>
      <c r="B45" s="499">
        <f>'Rawdata(ウエハ金属) '!AV32</f>
        <v>0.32070740604981024</v>
      </c>
      <c r="C45" s="500" t="s">
        <v>339</v>
      </c>
      <c r="AL45" s="460" t="s">
        <v>307</v>
      </c>
      <c r="AM45" s="499">
        <v>0.32070740604981024</v>
      </c>
      <c r="AN45" s="500" t="s">
        <v>287</v>
      </c>
    </row>
    <row r="46" spans="1:46" s="460" customFormat="1" ht="17">
      <c r="A46" s="460" t="s">
        <v>282</v>
      </c>
      <c r="B46" s="499">
        <f>'Rawdata(ウエハ金属) '!CE31</f>
        <v>5.3500000000000013E-2</v>
      </c>
      <c r="C46" s="500" t="s">
        <v>339</v>
      </c>
      <c r="AL46" s="460" t="s">
        <v>308</v>
      </c>
      <c r="AM46" s="499">
        <v>5.3500000000000013E-2</v>
      </c>
      <c r="AN46" s="500" t="s">
        <v>287</v>
      </c>
    </row>
    <row r="47" spans="1:46" s="460" customFormat="1" ht="15"/>
    <row r="48" spans="1:46" s="460" customFormat="1" ht="15"/>
    <row r="49" spans="1:46" s="460" customFormat="1" ht="16" thickBot="1">
      <c r="A49" s="459" t="s">
        <v>7</v>
      </c>
      <c r="AL49" s="459" t="s">
        <v>7</v>
      </c>
    </row>
    <row r="50" spans="1:46" s="460" customFormat="1" ht="16" thickBot="1">
      <c r="A50" s="501"/>
      <c r="B50" s="462" t="s">
        <v>331</v>
      </c>
      <c r="C50" s="463" t="s">
        <v>332</v>
      </c>
      <c r="D50" s="463" t="s">
        <v>333</v>
      </c>
      <c r="E50" s="463" t="s">
        <v>334</v>
      </c>
      <c r="F50" s="463" t="s">
        <v>335</v>
      </c>
      <c r="G50" s="463" t="s">
        <v>336</v>
      </c>
      <c r="H50" s="463" t="s">
        <v>337</v>
      </c>
      <c r="I50" s="464" t="s">
        <v>338</v>
      </c>
      <c r="AL50" s="461"/>
      <c r="AM50" s="462" t="s">
        <v>331</v>
      </c>
      <c r="AN50" s="463" t="s">
        <v>332</v>
      </c>
      <c r="AO50" s="463" t="s">
        <v>333</v>
      </c>
      <c r="AP50" s="463" t="s">
        <v>334</v>
      </c>
      <c r="AQ50" s="463" t="s">
        <v>335</v>
      </c>
      <c r="AR50" s="463" t="s">
        <v>336</v>
      </c>
      <c r="AS50" s="463" t="s">
        <v>337</v>
      </c>
      <c r="AT50" s="464" t="s">
        <v>338</v>
      </c>
    </row>
    <row r="51" spans="1:46" s="460" customFormat="1" ht="15">
      <c r="A51" s="465" t="s">
        <v>330</v>
      </c>
      <c r="B51" s="513">
        <v>0</v>
      </c>
      <c r="C51" s="473">
        <v>0.56285879999999999</v>
      </c>
      <c r="D51" s="473">
        <v>2.1895939999999999E-2</v>
      </c>
      <c r="E51" s="473">
        <v>21.607084251560924</v>
      </c>
      <c r="F51" s="474">
        <v>0</v>
      </c>
      <c r="G51" s="474">
        <v>0</v>
      </c>
      <c r="H51" s="503">
        <v>0</v>
      </c>
      <c r="I51" s="476"/>
      <c r="AL51" s="471" t="s">
        <v>330</v>
      </c>
      <c r="AM51" s="472">
        <v>0.04</v>
      </c>
      <c r="AN51" s="473">
        <v>0.56285879999999999</v>
      </c>
      <c r="AO51" s="473">
        <v>2.1895939999999999E-2</v>
      </c>
      <c r="AP51" s="473">
        <v>21.607084251560924</v>
      </c>
      <c r="AQ51" s="474">
        <v>0.01</v>
      </c>
      <c r="AR51" s="474">
        <v>0.01</v>
      </c>
      <c r="AS51" s="503">
        <v>0.06</v>
      </c>
      <c r="AT51" s="476"/>
    </row>
    <row r="52" spans="1:46" s="460" customFormat="1" ht="15">
      <c r="A52" s="477" t="s">
        <v>329</v>
      </c>
      <c r="B52" s="505">
        <v>21.046140000000001</v>
      </c>
      <c r="C52" s="506">
        <v>9.4210720000000006</v>
      </c>
      <c r="D52" s="480"/>
      <c r="E52" s="481"/>
      <c r="F52" s="506">
        <v>9.9497518236234719E-2</v>
      </c>
      <c r="G52" s="480"/>
      <c r="H52" s="480"/>
      <c r="I52" s="507">
        <v>0.09</v>
      </c>
      <c r="AL52" s="483" t="s">
        <v>301</v>
      </c>
      <c r="AM52" s="484"/>
      <c r="AN52" s="485">
        <v>0.06</v>
      </c>
      <c r="AO52" s="486">
        <v>3.641988</v>
      </c>
      <c r="AP52" s="480"/>
      <c r="AQ52" s="486">
        <v>4.5</v>
      </c>
      <c r="AR52" s="480"/>
      <c r="AS52" s="485">
        <v>0.06</v>
      </c>
      <c r="AT52" s="487"/>
    </row>
    <row r="53" spans="1:46" s="460" customFormat="1" ht="15">
      <c r="A53" s="477" t="s">
        <v>250</v>
      </c>
      <c r="B53" s="488"/>
      <c r="C53" s="480"/>
      <c r="D53" s="480"/>
      <c r="E53" s="485">
        <v>0</v>
      </c>
      <c r="F53" s="480"/>
      <c r="G53" s="480"/>
      <c r="H53" s="485">
        <v>0</v>
      </c>
      <c r="I53" s="487"/>
      <c r="AL53" s="483" t="s">
        <v>302</v>
      </c>
      <c r="AM53" s="484"/>
      <c r="AN53" s="486">
        <v>0.34384940000000003</v>
      </c>
      <c r="AO53" s="486">
        <v>36</v>
      </c>
      <c r="AP53" s="481"/>
      <c r="AQ53" s="486">
        <v>0.6</v>
      </c>
      <c r="AR53" s="480"/>
      <c r="AS53" s="485">
        <v>0.06</v>
      </c>
      <c r="AT53" s="487"/>
    </row>
    <row r="54" spans="1:46" s="460" customFormat="1" ht="15">
      <c r="A54" s="477" t="s">
        <v>164</v>
      </c>
      <c r="B54" s="488"/>
      <c r="C54" s="485">
        <v>0</v>
      </c>
      <c r="D54" s="486">
        <v>3.641988</v>
      </c>
      <c r="E54" s="480"/>
      <c r="F54" s="486">
        <v>4.5</v>
      </c>
      <c r="G54" s="480"/>
      <c r="H54" s="485">
        <v>0</v>
      </c>
      <c r="I54" s="487"/>
      <c r="AL54" s="483" t="s">
        <v>303</v>
      </c>
      <c r="AM54" s="484"/>
      <c r="AN54" s="486">
        <v>15.19261</v>
      </c>
      <c r="AO54" s="486">
        <v>30.10397</v>
      </c>
      <c r="AP54" s="480"/>
      <c r="AQ54" s="486">
        <v>74.8</v>
      </c>
      <c r="AR54" s="480"/>
      <c r="AS54" s="480"/>
      <c r="AT54" s="487"/>
    </row>
    <row r="55" spans="1:46" s="460" customFormat="1" ht="15">
      <c r="A55" s="477" t="s">
        <v>165</v>
      </c>
      <c r="B55" s="488"/>
      <c r="C55" s="486">
        <v>0.34384940000000003</v>
      </c>
      <c r="D55" s="486">
        <v>36</v>
      </c>
      <c r="E55" s="481"/>
      <c r="F55" s="486">
        <v>0.6</v>
      </c>
      <c r="G55" s="480"/>
      <c r="H55" s="485">
        <v>0</v>
      </c>
      <c r="I55" s="487"/>
      <c r="AL55" s="483" t="s">
        <v>329</v>
      </c>
      <c r="AM55" s="508">
        <v>21.046140000000001</v>
      </c>
      <c r="AN55" s="506">
        <v>9.4210720000000006</v>
      </c>
      <c r="AO55" s="480"/>
      <c r="AP55" s="481"/>
      <c r="AQ55" s="506">
        <v>9.9497518236234719E-2</v>
      </c>
      <c r="AR55" s="480"/>
      <c r="AS55" s="480"/>
      <c r="AT55" s="507">
        <v>0.09</v>
      </c>
    </row>
    <row r="56" spans="1:46" s="460" customFormat="1" ht="15">
      <c r="A56" s="477" t="s">
        <v>166</v>
      </c>
      <c r="B56" s="488"/>
      <c r="C56" s="486">
        <v>15.19261</v>
      </c>
      <c r="D56" s="486">
        <v>30.10397</v>
      </c>
      <c r="E56" s="480"/>
      <c r="F56" s="486">
        <v>74.8</v>
      </c>
      <c r="G56" s="480"/>
      <c r="H56" s="480"/>
      <c r="I56" s="487"/>
      <c r="AL56" s="483" t="s">
        <v>304</v>
      </c>
      <c r="AM56" s="489">
        <v>5.3800049999999997</v>
      </c>
      <c r="AN56" s="514">
        <v>0.12</v>
      </c>
      <c r="AO56" s="480"/>
      <c r="AP56" s="481"/>
      <c r="AQ56" s="479">
        <v>1.2825351573758379</v>
      </c>
      <c r="AR56" s="480"/>
      <c r="AS56" s="480"/>
      <c r="AT56" s="482">
        <v>11</v>
      </c>
    </row>
    <row r="57" spans="1:46" s="460" customFormat="1" ht="16" thickBot="1">
      <c r="A57" s="490" t="s">
        <v>160</v>
      </c>
      <c r="B57" s="509">
        <v>5.3800049999999997</v>
      </c>
      <c r="C57" s="515">
        <v>0</v>
      </c>
      <c r="D57" s="494"/>
      <c r="E57" s="493"/>
      <c r="F57" s="510">
        <v>1.2825351573758379</v>
      </c>
      <c r="G57" s="494"/>
      <c r="H57" s="494"/>
      <c r="I57" s="511">
        <v>11</v>
      </c>
      <c r="AL57" s="496" t="s">
        <v>305</v>
      </c>
      <c r="AM57" s="497"/>
      <c r="AN57" s="494"/>
      <c r="AO57" s="494"/>
      <c r="AP57" s="512">
        <v>0.04</v>
      </c>
      <c r="AQ57" s="494"/>
      <c r="AR57" s="494"/>
      <c r="AS57" s="512">
        <v>0.06</v>
      </c>
      <c r="AT57" s="495"/>
    </row>
    <row r="58" spans="1:46" s="460" customFormat="1" ht="17">
      <c r="I58" s="498" t="s">
        <v>339</v>
      </c>
      <c r="AT58" s="498" t="s">
        <v>287</v>
      </c>
    </row>
    <row r="59" spans="1:46" s="460" customFormat="1" ht="17">
      <c r="A59" s="460" t="s">
        <v>260</v>
      </c>
      <c r="B59" s="499">
        <f>'Rawdata(ウエハ金属) '!AW31</f>
        <v>5.6426130400000024E-2</v>
      </c>
      <c r="C59" s="500" t="s">
        <v>339</v>
      </c>
      <c r="AL59" s="460" t="s">
        <v>306</v>
      </c>
      <c r="AM59" s="499">
        <v>5.6426130400000024E-2</v>
      </c>
      <c r="AN59" s="500" t="s">
        <v>287</v>
      </c>
    </row>
    <row r="60" spans="1:46" s="460" customFormat="1" ht="17">
      <c r="A60" s="460" t="s">
        <v>261</v>
      </c>
      <c r="B60" s="499">
        <f>'Rawdata(ウエハ金属) '!AW32</f>
        <v>2.92994139676701E-2</v>
      </c>
      <c r="C60" s="500" t="s">
        <v>339</v>
      </c>
      <c r="AL60" s="460" t="s">
        <v>307</v>
      </c>
      <c r="AM60" s="499">
        <v>2.92994139676701E-2</v>
      </c>
      <c r="AN60" s="500" t="s">
        <v>287</v>
      </c>
    </row>
    <row r="61" spans="1:46" s="460" customFormat="1" ht="17">
      <c r="A61" s="460" t="s">
        <v>282</v>
      </c>
      <c r="B61" s="499">
        <f>'Rawdata(ウエハ金属) '!CF31</f>
        <v>5.5238095238095246E-2</v>
      </c>
      <c r="C61" s="500" t="s">
        <v>339</v>
      </c>
      <c r="AL61" s="460" t="s">
        <v>308</v>
      </c>
      <c r="AM61" s="499">
        <v>5.5238095238095246E-2</v>
      </c>
      <c r="AN61" s="500" t="s">
        <v>287</v>
      </c>
    </row>
    <row r="62" spans="1:46" s="460" customFormat="1" ht="15"/>
    <row r="63" spans="1:46" s="460" customFormat="1" ht="15"/>
    <row r="64" spans="1:46" s="460" customFormat="1" ht="16" thickBot="1">
      <c r="A64" s="459" t="s">
        <v>8</v>
      </c>
      <c r="AL64" s="459" t="s">
        <v>8</v>
      </c>
    </row>
    <row r="65" spans="1:46" s="460" customFormat="1" ht="16" thickBot="1">
      <c r="A65" s="501"/>
      <c r="B65" s="462" t="s">
        <v>331</v>
      </c>
      <c r="C65" s="463" t="s">
        <v>332</v>
      </c>
      <c r="D65" s="463" t="s">
        <v>333</v>
      </c>
      <c r="E65" s="463" t="s">
        <v>334</v>
      </c>
      <c r="F65" s="463" t="s">
        <v>335</v>
      </c>
      <c r="G65" s="463" t="s">
        <v>336</v>
      </c>
      <c r="H65" s="463" t="s">
        <v>337</v>
      </c>
      <c r="I65" s="464" t="s">
        <v>338</v>
      </c>
      <c r="AL65" s="461"/>
      <c r="AM65" s="462" t="s">
        <v>331</v>
      </c>
      <c r="AN65" s="463" t="s">
        <v>332</v>
      </c>
      <c r="AO65" s="463" t="s">
        <v>333</v>
      </c>
      <c r="AP65" s="463" t="s">
        <v>334</v>
      </c>
      <c r="AQ65" s="463" t="s">
        <v>335</v>
      </c>
      <c r="AR65" s="463" t="s">
        <v>336</v>
      </c>
      <c r="AS65" s="463" t="s">
        <v>337</v>
      </c>
      <c r="AT65" s="464" t="s">
        <v>338</v>
      </c>
    </row>
    <row r="66" spans="1:46" s="460" customFormat="1" ht="15">
      <c r="A66" s="465" t="s">
        <v>330</v>
      </c>
      <c r="B66" s="502">
        <v>1.7663329999999999</v>
      </c>
      <c r="C66" s="473">
        <v>11.632199999999999</v>
      </c>
      <c r="D66" s="473">
        <v>0.1543272</v>
      </c>
      <c r="E66" s="473">
        <v>5.3067054324765307E-2</v>
      </c>
      <c r="F66" s="473">
        <v>0.52421944267866161</v>
      </c>
      <c r="G66" s="473">
        <v>29</v>
      </c>
      <c r="H66" s="475">
        <v>2.9</v>
      </c>
      <c r="I66" s="476"/>
      <c r="AL66" s="471" t="s">
        <v>330</v>
      </c>
      <c r="AM66" s="504">
        <v>1.7663329999999999</v>
      </c>
      <c r="AN66" s="473">
        <v>11.632199999999999</v>
      </c>
      <c r="AO66" s="473">
        <v>0.1543272</v>
      </c>
      <c r="AP66" s="473">
        <v>5.3067054324765307E-2</v>
      </c>
      <c r="AQ66" s="473">
        <v>0.52421944267866161</v>
      </c>
      <c r="AR66" s="473">
        <v>29</v>
      </c>
      <c r="AS66" s="475">
        <v>2.9</v>
      </c>
      <c r="AT66" s="476"/>
    </row>
    <row r="67" spans="1:46" s="460" customFormat="1" ht="15">
      <c r="A67" s="477" t="s">
        <v>329</v>
      </c>
      <c r="B67" s="505">
        <v>281.08690000000001</v>
      </c>
      <c r="C67" s="506">
        <v>132.32320000000001</v>
      </c>
      <c r="D67" s="480"/>
      <c r="E67" s="481"/>
      <c r="F67" s="506">
        <v>54.431531872266433</v>
      </c>
      <c r="G67" s="480"/>
      <c r="H67" s="480"/>
      <c r="I67" s="507">
        <v>1.7</v>
      </c>
      <c r="AL67" s="483" t="s">
        <v>301</v>
      </c>
      <c r="AM67" s="484"/>
      <c r="AN67" s="486">
        <v>0.34025480000000002</v>
      </c>
      <c r="AO67" s="486">
        <v>0.22554840000000001</v>
      </c>
      <c r="AP67" s="480"/>
      <c r="AQ67" s="486">
        <v>17</v>
      </c>
      <c r="AR67" s="480"/>
      <c r="AS67" s="486">
        <v>0.4</v>
      </c>
      <c r="AT67" s="487"/>
    </row>
    <row r="68" spans="1:46" s="460" customFormat="1" ht="15">
      <c r="A68" s="477" t="s">
        <v>250</v>
      </c>
      <c r="B68" s="488"/>
      <c r="C68" s="480"/>
      <c r="D68" s="480"/>
      <c r="E68" s="486">
        <v>0.14175446018259216</v>
      </c>
      <c r="F68" s="480"/>
      <c r="G68" s="480"/>
      <c r="H68" s="486">
        <v>0.4</v>
      </c>
      <c r="I68" s="487"/>
      <c r="AL68" s="483" t="s">
        <v>302</v>
      </c>
      <c r="AM68" s="484"/>
      <c r="AN68" s="486">
        <v>2.3001299999999998</v>
      </c>
      <c r="AO68" s="486">
        <v>0.73494235510051642</v>
      </c>
      <c r="AP68" s="481"/>
      <c r="AQ68" s="486">
        <v>0.2</v>
      </c>
      <c r="AR68" s="480"/>
      <c r="AS68" s="486">
        <v>0.5</v>
      </c>
      <c r="AT68" s="487"/>
    </row>
    <row r="69" spans="1:46" s="460" customFormat="1" ht="15">
      <c r="A69" s="477" t="s">
        <v>164</v>
      </c>
      <c r="B69" s="488"/>
      <c r="C69" s="486">
        <v>0.34025480000000002</v>
      </c>
      <c r="D69" s="486">
        <v>0.22554840000000001</v>
      </c>
      <c r="E69" s="480"/>
      <c r="F69" s="486">
        <v>17</v>
      </c>
      <c r="G69" s="480"/>
      <c r="H69" s="486">
        <v>0.4</v>
      </c>
      <c r="I69" s="487"/>
      <c r="AL69" s="483" t="s">
        <v>303</v>
      </c>
      <c r="AM69" s="484"/>
      <c r="AN69" s="486">
        <v>4.0916090000000001</v>
      </c>
      <c r="AO69" s="486">
        <v>11.12832</v>
      </c>
      <c r="AP69" s="480"/>
      <c r="AQ69" s="486">
        <v>1.7</v>
      </c>
      <c r="AR69" s="480"/>
      <c r="AS69" s="480"/>
      <c r="AT69" s="487"/>
    </row>
    <row r="70" spans="1:46" s="460" customFormat="1" ht="15">
      <c r="A70" s="477" t="s">
        <v>165</v>
      </c>
      <c r="B70" s="488"/>
      <c r="C70" s="486">
        <v>2.3001299999999998</v>
      </c>
      <c r="D70" s="486">
        <v>0.73494235510051642</v>
      </c>
      <c r="E70" s="481"/>
      <c r="F70" s="486">
        <v>0.2</v>
      </c>
      <c r="G70" s="480"/>
      <c r="H70" s="486">
        <v>0.5</v>
      </c>
      <c r="I70" s="487"/>
      <c r="AL70" s="483" t="s">
        <v>329</v>
      </c>
      <c r="AM70" s="508">
        <v>281.08690000000001</v>
      </c>
      <c r="AN70" s="506">
        <v>132.32320000000001</v>
      </c>
      <c r="AO70" s="480"/>
      <c r="AP70" s="481"/>
      <c r="AQ70" s="506">
        <v>54.431531872266433</v>
      </c>
      <c r="AR70" s="480"/>
      <c r="AS70" s="480"/>
      <c r="AT70" s="507">
        <v>1.7</v>
      </c>
    </row>
    <row r="71" spans="1:46" s="460" customFormat="1" ht="15">
      <c r="A71" s="477" t="s">
        <v>166</v>
      </c>
      <c r="B71" s="488"/>
      <c r="C71" s="486">
        <v>4.0916090000000001</v>
      </c>
      <c r="D71" s="486">
        <v>11.12832</v>
      </c>
      <c r="E71" s="480"/>
      <c r="F71" s="486">
        <v>1.7</v>
      </c>
      <c r="G71" s="480"/>
      <c r="H71" s="480"/>
      <c r="I71" s="487"/>
      <c r="AL71" s="483" t="s">
        <v>304</v>
      </c>
      <c r="AM71" s="489">
        <v>0.25782860000000002</v>
      </c>
      <c r="AN71" s="479">
        <v>0.59505209999999997</v>
      </c>
      <c r="AO71" s="480"/>
      <c r="AP71" s="481"/>
      <c r="AQ71" s="479">
        <v>0.11485746004538241</v>
      </c>
      <c r="AR71" s="480"/>
      <c r="AS71" s="480"/>
      <c r="AT71" s="482">
        <v>0.1</v>
      </c>
    </row>
    <row r="72" spans="1:46" s="460" customFormat="1" ht="16" thickBot="1">
      <c r="A72" s="490" t="s">
        <v>160</v>
      </c>
      <c r="B72" s="509">
        <v>0.25782860000000002</v>
      </c>
      <c r="C72" s="510">
        <v>0.59505209999999997</v>
      </c>
      <c r="D72" s="494"/>
      <c r="E72" s="493"/>
      <c r="F72" s="510">
        <v>0.11485746004538241</v>
      </c>
      <c r="G72" s="494"/>
      <c r="H72" s="494"/>
      <c r="I72" s="511">
        <v>0.1</v>
      </c>
      <c r="AL72" s="496" t="s">
        <v>305</v>
      </c>
      <c r="AM72" s="497"/>
      <c r="AN72" s="494"/>
      <c r="AO72" s="494"/>
      <c r="AP72" s="492">
        <v>0.14175446018259216</v>
      </c>
      <c r="AQ72" s="494"/>
      <c r="AR72" s="494"/>
      <c r="AS72" s="492">
        <v>0.4</v>
      </c>
      <c r="AT72" s="495"/>
    </row>
    <row r="73" spans="1:46" s="460" customFormat="1" ht="17">
      <c r="I73" s="498" t="s">
        <v>339</v>
      </c>
      <c r="AT73" s="498" t="s">
        <v>287</v>
      </c>
    </row>
    <row r="74" spans="1:46" s="460" customFormat="1" ht="17">
      <c r="A74" s="460" t="s">
        <v>260</v>
      </c>
      <c r="B74" s="499">
        <f>'Rawdata(ウエハ金属) '!AX31</f>
        <v>0.33554233976757097</v>
      </c>
      <c r="C74" s="500" t="s">
        <v>339</v>
      </c>
      <c r="AL74" s="460" t="s">
        <v>306</v>
      </c>
      <c r="AM74" s="499">
        <v>0.33554233976757097</v>
      </c>
      <c r="AN74" s="500" t="s">
        <v>287</v>
      </c>
    </row>
    <row r="75" spans="1:46" s="460" customFormat="1" ht="17">
      <c r="A75" s="460" t="s">
        <v>261</v>
      </c>
      <c r="B75" s="499">
        <f>'Rawdata(ウエハ金属) '!AX32</f>
        <v>0.54603095778445998</v>
      </c>
      <c r="C75" s="500" t="s">
        <v>339</v>
      </c>
      <c r="AL75" s="460" t="s">
        <v>307</v>
      </c>
      <c r="AM75" s="499">
        <v>0.54603095778445998</v>
      </c>
      <c r="AN75" s="500" t="s">
        <v>287</v>
      </c>
    </row>
    <row r="76" spans="1:46" s="460" customFormat="1" ht="17">
      <c r="A76" s="460" t="s">
        <v>282</v>
      </c>
      <c r="B76" s="499">
        <f>'Rawdata(ウエハ金属) '!CG31</f>
        <v>0.12416666666666666</v>
      </c>
      <c r="C76" s="500" t="s">
        <v>339</v>
      </c>
      <c r="AL76" s="460" t="s">
        <v>308</v>
      </c>
      <c r="AM76" s="499">
        <v>0.12416666666666666</v>
      </c>
      <c r="AN76" s="500" t="s">
        <v>287</v>
      </c>
    </row>
    <row r="77" spans="1:46" s="460" customFormat="1" ht="15"/>
    <row r="78" spans="1:46" s="460" customFormat="1" ht="15"/>
    <row r="79" spans="1:46" s="460" customFormat="1" ht="16" thickBot="1">
      <c r="A79" s="459" t="s">
        <v>9</v>
      </c>
      <c r="AL79" s="459" t="s">
        <v>9</v>
      </c>
    </row>
    <row r="80" spans="1:46" s="460" customFormat="1" ht="16" thickBot="1">
      <c r="A80" s="501"/>
      <c r="B80" s="462" t="s">
        <v>331</v>
      </c>
      <c r="C80" s="463" t="s">
        <v>332</v>
      </c>
      <c r="D80" s="463" t="s">
        <v>333</v>
      </c>
      <c r="E80" s="463" t="s">
        <v>334</v>
      </c>
      <c r="F80" s="463" t="s">
        <v>335</v>
      </c>
      <c r="G80" s="463" t="s">
        <v>336</v>
      </c>
      <c r="H80" s="463" t="s">
        <v>337</v>
      </c>
      <c r="I80" s="464" t="s">
        <v>338</v>
      </c>
      <c r="AL80" s="461"/>
      <c r="AM80" s="516" t="s">
        <v>294</v>
      </c>
      <c r="AN80" s="517" t="s">
        <v>295</v>
      </c>
      <c r="AO80" s="517" t="s">
        <v>296</v>
      </c>
      <c r="AP80" s="517" t="s">
        <v>297</v>
      </c>
      <c r="AQ80" s="517" t="s">
        <v>298</v>
      </c>
      <c r="AR80" s="517" t="s">
        <v>290</v>
      </c>
      <c r="AS80" s="517" t="s">
        <v>299</v>
      </c>
      <c r="AT80" s="518" t="s">
        <v>300</v>
      </c>
    </row>
    <row r="81" spans="1:46" s="460" customFormat="1" ht="15">
      <c r="A81" s="465" t="s">
        <v>330</v>
      </c>
      <c r="B81" s="478">
        <v>4.6750170000000004</v>
      </c>
      <c r="C81" s="479">
        <v>1.296154</v>
      </c>
      <c r="D81" s="479">
        <v>21.082529999999998</v>
      </c>
      <c r="E81" s="514">
        <v>0</v>
      </c>
      <c r="F81" s="514">
        <v>0</v>
      </c>
      <c r="G81" s="479">
        <v>2.6</v>
      </c>
      <c r="H81" s="486">
        <v>5.7</v>
      </c>
      <c r="I81" s="487"/>
      <c r="AL81" s="471" t="s">
        <v>330</v>
      </c>
      <c r="AM81" s="504">
        <v>4.6750170000000004</v>
      </c>
      <c r="AN81" s="473">
        <v>1.296154</v>
      </c>
      <c r="AO81" s="473">
        <v>21.082529999999998</v>
      </c>
      <c r="AP81" s="474">
        <v>0.05</v>
      </c>
      <c r="AQ81" s="474">
        <v>0.1</v>
      </c>
      <c r="AR81" s="473">
        <v>2.6</v>
      </c>
      <c r="AS81" s="475">
        <v>5.7</v>
      </c>
      <c r="AT81" s="476"/>
    </row>
    <row r="82" spans="1:46" s="460" customFormat="1" ht="15">
      <c r="A82" s="477" t="s">
        <v>329</v>
      </c>
      <c r="B82" s="505">
        <v>41.188229999999997</v>
      </c>
      <c r="C82" s="506">
        <v>27.176349999999999</v>
      </c>
      <c r="D82" s="480"/>
      <c r="E82" s="481"/>
      <c r="F82" s="506">
        <v>15.278612933031074</v>
      </c>
      <c r="G82" s="480"/>
      <c r="H82" s="480"/>
      <c r="I82" s="507">
        <v>2.8</v>
      </c>
      <c r="AL82" s="483" t="s">
        <v>301</v>
      </c>
      <c r="AM82" s="484"/>
      <c r="AN82" s="486">
        <v>6.419816</v>
      </c>
      <c r="AO82" s="486">
        <v>2.9274390000000001</v>
      </c>
      <c r="AP82" s="480"/>
      <c r="AQ82" s="486">
        <v>64</v>
      </c>
      <c r="AR82" s="480"/>
      <c r="AS82" s="486">
        <v>1</v>
      </c>
      <c r="AT82" s="487"/>
    </row>
    <row r="83" spans="1:46" s="460" customFormat="1" ht="15">
      <c r="A83" s="477" t="s">
        <v>250</v>
      </c>
      <c r="B83" s="488"/>
      <c r="C83" s="480"/>
      <c r="D83" s="480"/>
      <c r="E83" s="486">
        <v>1.7016405291044743</v>
      </c>
      <c r="F83" s="480"/>
      <c r="G83" s="480"/>
      <c r="H83" s="486">
        <v>25</v>
      </c>
      <c r="I83" s="487"/>
      <c r="AL83" s="483" t="s">
        <v>302</v>
      </c>
      <c r="AM83" s="484"/>
      <c r="AN83" s="486">
        <v>6.2820080000000003</v>
      </c>
      <c r="AO83" s="486">
        <v>5.4283653470083575</v>
      </c>
      <c r="AP83" s="481"/>
      <c r="AQ83" s="486">
        <v>4.9000000000000004</v>
      </c>
      <c r="AR83" s="480"/>
      <c r="AS83" s="486">
        <v>0.8</v>
      </c>
      <c r="AT83" s="487"/>
    </row>
    <row r="84" spans="1:46" s="460" customFormat="1" ht="15">
      <c r="A84" s="477" t="s">
        <v>164</v>
      </c>
      <c r="B84" s="488"/>
      <c r="C84" s="486">
        <v>6.419816</v>
      </c>
      <c r="D84" s="486">
        <v>2.9274390000000001</v>
      </c>
      <c r="E84" s="480"/>
      <c r="F84" s="486">
        <v>64</v>
      </c>
      <c r="G84" s="480"/>
      <c r="H84" s="486">
        <v>1</v>
      </c>
      <c r="I84" s="487"/>
      <c r="AL84" s="483" t="s">
        <v>303</v>
      </c>
      <c r="AM84" s="484"/>
      <c r="AN84" s="486">
        <v>3.2277879999999999</v>
      </c>
      <c r="AO84" s="486">
        <v>12.058059999999999</v>
      </c>
      <c r="AP84" s="480"/>
      <c r="AQ84" s="486">
        <v>4</v>
      </c>
      <c r="AR84" s="480"/>
      <c r="AS84" s="480"/>
      <c r="AT84" s="487"/>
    </row>
    <row r="85" spans="1:46" s="460" customFormat="1" ht="15">
      <c r="A85" s="477" t="s">
        <v>165</v>
      </c>
      <c r="B85" s="488"/>
      <c r="C85" s="486">
        <v>6.2820080000000003</v>
      </c>
      <c r="D85" s="486">
        <v>5.4283653470083575</v>
      </c>
      <c r="E85" s="481"/>
      <c r="F85" s="486">
        <v>4.9000000000000004</v>
      </c>
      <c r="G85" s="480"/>
      <c r="H85" s="486">
        <v>0.8</v>
      </c>
      <c r="I85" s="487"/>
      <c r="AL85" s="483" t="s">
        <v>329</v>
      </c>
      <c r="AM85" s="508">
        <v>41.188229999999997</v>
      </c>
      <c r="AN85" s="506">
        <v>27.176349999999999</v>
      </c>
      <c r="AO85" s="480"/>
      <c r="AP85" s="481"/>
      <c r="AQ85" s="506">
        <v>15.278612933031074</v>
      </c>
      <c r="AR85" s="480"/>
      <c r="AS85" s="480"/>
      <c r="AT85" s="507">
        <v>2.8</v>
      </c>
    </row>
    <row r="86" spans="1:46" s="460" customFormat="1" ht="15">
      <c r="A86" s="477" t="s">
        <v>166</v>
      </c>
      <c r="B86" s="488"/>
      <c r="C86" s="486">
        <v>3.2277879999999999</v>
      </c>
      <c r="D86" s="486">
        <v>12.058059999999999</v>
      </c>
      <c r="E86" s="480"/>
      <c r="F86" s="486">
        <v>4</v>
      </c>
      <c r="G86" s="480"/>
      <c r="H86" s="480"/>
      <c r="I86" s="487"/>
      <c r="AL86" s="483" t="s">
        <v>304</v>
      </c>
      <c r="AM86" s="489">
        <v>0.79458390000000001</v>
      </c>
      <c r="AN86" s="479">
        <v>62.386539999999997</v>
      </c>
      <c r="AO86" s="480"/>
      <c r="AP86" s="481"/>
      <c r="AQ86" s="514">
        <v>0.05</v>
      </c>
      <c r="AR86" s="480"/>
      <c r="AS86" s="480"/>
      <c r="AT86" s="482">
        <v>0.1</v>
      </c>
    </row>
    <row r="87" spans="1:46" s="460" customFormat="1" ht="16" thickBot="1">
      <c r="A87" s="490" t="s">
        <v>160</v>
      </c>
      <c r="B87" s="509">
        <v>0.79458390000000001</v>
      </c>
      <c r="C87" s="510">
        <v>62.386539999999997</v>
      </c>
      <c r="D87" s="494"/>
      <c r="E87" s="493"/>
      <c r="F87" s="515">
        <v>0</v>
      </c>
      <c r="G87" s="494"/>
      <c r="H87" s="494"/>
      <c r="I87" s="511">
        <v>0.1</v>
      </c>
      <c r="AL87" s="496" t="s">
        <v>305</v>
      </c>
      <c r="AM87" s="497"/>
      <c r="AN87" s="494"/>
      <c r="AO87" s="494"/>
      <c r="AP87" s="492">
        <v>1.7016405291044743</v>
      </c>
      <c r="AQ87" s="494"/>
      <c r="AR87" s="494"/>
      <c r="AS87" s="492">
        <v>25</v>
      </c>
      <c r="AT87" s="495"/>
    </row>
    <row r="88" spans="1:46" s="460" customFormat="1" ht="17">
      <c r="I88" s="498" t="s">
        <v>339</v>
      </c>
      <c r="AT88" s="498" t="s">
        <v>287</v>
      </c>
    </row>
    <row r="89" spans="1:46" s="460" customFormat="1" ht="17">
      <c r="A89" s="460" t="s">
        <v>260</v>
      </c>
      <c r="B89" s="499">
        <f>'Rawdata(ウエハ金属) '!AY31</f>
        <v>6.394901376377117</v>
      </c>
      <c r="C89" s="500" t="s">
        <v>339</v>
      </c>
      <c r="AL89" s="460" t="s">
        <v>306</v>
      </c>
      <c r="AM89" s="499">
        <v>6.394901376377117</v>
      </c>
      <c r="AN89" s="500" t="s">
        <v>287</v>
      </c>
    </row>
    <row r="90" spans="1:46" s="460" customFormat="1" ht="17">
      <c r="A90" s="460" t="s">
        <v>261</v>
      </c>
      <c r="B90" s="499">
        <f>'Rawdata(ウエハ金属) '!AY32</f>
        <v>25.542131615087737</v>
      </c>
      <c r="C90" s="500" t="s">
        <v>339</v>
      </c>
      <c r="AL90" s="460" t="s">
        <v>307</v>
      </c>
      <c r="AM90" s="499">
        <v>25.542131615087737</v>
      </c>
      <c r="AN90" s="500" t="s">
        <v>287</v>
      </c>
    </row>
    <row r="91" spans="1:46" s="460" customFormat="1" ht="17">
      <c r="A91" s="460" t="s">
        <v>282</v>
      </c>
      <c r="B91" s="499">
        <f>'Rawdata(ウエハ金属) '!CH31</f>
        <v>8.500000000000002E-2</v>
      </c>
      <c r="C91" s="500" t="s">
        <v>339</v>
      </c>
      <c r="AL91" s="460" t="s">
        <v>308</v>
      </c>
      <c r="AM91" s="499">
        <v>8.500000000000002E-2</v>
      </c>
      <c r="AN91" s="500" t="s">
        <v>287</v>
      </c>
    </row>
    <row r="92" spans="1:46" s="460" customFormat="1" ht="15"/>
    <row r="93" spans="1:46" s="460" customFormat="1" ht="15"/>
    <row r="94" spans="1:46" s="460" customFormat="1" ht="16" thickBot="1">
      <c r="A94" s="459" t="s">
        <v>10</v>
      </c>
      <c r="AL94" s="459" t="s">
        <v>10</v>
      </c>
    </row>
    <row r="95" spans="1:46" s="460" customFormat="1" ht="16" thickBot="1">
      <c r="A95" s="501"/>
      <c r="B95" s="462" t="s">
        <v>331</v>
      </c>
      <c r="C95" s="463" t="s">
        <v>332</v>
      </c>
      <c r="D95" s="463" t="s">
        <v>333</v>
      </c>
      <c r="E95" s="463" t="s">
        <v>334</v>
      </c>
      <c r="F95" s="463" t="s">
        <v>335</v>
      </c>
      <c r="G95" s="463" t="s">
        <v>336</v>
      </c>
      <c r="H95" s="463" t="s">
        <v>337</v>
      </c>
      <c r="I95" s="464" t="s">
        <v>338</v>
      </c>
      <c r="AL95" s="461"/>
      <c r="AM95" s="516" t="s">
        <v>294</v>
      </c>
      <c r="AN95" s="517" t="s">
        <v>295</v>
      </c>
      <c r="AO95" s="517" t="s">
        <v>296</v>
      </c>
      <c r="AP95" s="517" t="s">
        <v>297</v>
      </c>
      <c r="AQ95" s="517" t="s">
        <v>298</v>
      </c>
      <c r="AR95" s="517" t="s">
        <v>290</v>
      </c>
      <c r="AS95" s="517" t="s">
        <v>299</v>
      </c>
      <c r="AT95" s="518" t="s">
        <v>300</v>
      </c>
    </row>
    <row r="96" spans="1:46" s="460" customFormat="1" ht="15">
      <c r="A96" s="465" t="s">
        <v>330</v>
      </c>
      <c r="B96" s="502">
        <v>2.5354990000000002</v>
      </c>
      <c r="C96" s="473">
        <v>0.80225659999999999</v>
      </c>
      <c r="D96" s="473">
        <v>0.27068700000000001</v>
      </c>
      <c r="E96" s="473">
        <v>0.53532580738796687</v>
      </c>
      <c r="F96" s="473">
        <v>0.60839004369201721</v>
      </c>
      <c r="G96" s="473">
        <v>1</v>
      </c>
      <c r="H96" s="475">
        <v>3.9</v>
      </c>
      <c r="I96" s="476"/>
      <c r="AL96" s="471" t="s">
        <v>330</v>
      </c>
      <c r="AM96" s="504">
        <v>2.5354990000000002</v>
      </c>
      <c r="AN96" s="473">
        <v>0.80225659999999999</v>
      </c>
      <c r="AO96" s="473">
        <v>0.27068700000000001</v>
      </c>
      <c r="AP96" s="473">
        <v>0.53532580738796687</v>
      </c>
      <c r="AQ96" s="473">
        <v>0.60839004369201721</v>
      </c>
      <c r="AR96" s="473">
        <v>1</v>
      </c>
      <c r="AS96" s="475">
        <v>3.9</v>
      </c>
      <c r="AT96" s="476"/>
    </row>
    <row r="97" spans="1:46" s="460" customFormat="1" ht="15">
      <c r="A97" s="477" t="s">
        <v>329</v>
      </c>
      <c r="B97" s="505">
        <v>16.953600000000002</v>
      </c>
      <c r="C97" s="506">
        <v>4.3066250000000004</v>
      </c>
      <c r="D97" s="480"/>
      <c r="E97" s="481"/>
      <c r="F97" s="506">
        <v>4.9832240969445172</v>
      </c>
      <c r="G97" s="480"/>
      <c r="H97" s="480"/>
      <c r="I97" s="507">
        <v>0.1</v>
      </c>
      <c r="AL97" s="483" t="s">
        <v>301</v>
      </c>
      <c r="AM97" s="484"/>
      <c r="AN97" s="486">
        <v>1.7830569999999999</v>
      </c>
      <c r="AO97" s="486">
        <v>1.040845</v>
      </c>
      <c r="AP97" s="480"/>
      <c r="AQ97" s="486">
        <v>29</v>
      </c>
      <c r="AR97" s="480"/>
      <c r="AS97" s="486">
        <v>0.4</v>
      </c>
      <c r="AT97" s="487"/>
    </row>
    <row r="98" spans="1:46" s="460" customFormat="1" ht="15">
      <c r="A98" s="477" t="s">
        <v>250</v>
      </c>
      <c r="B98" s="488"/>
      <c r="C98" s="480"/>
      <c r="D98" s="480"/>
      <c r="E98" s="486">
        <v>0.29038428824263318</v>
      </c>
      <c r="F98" s="480"/>
      <c r="G98" s="480"/>
      <c r="H98" s="486">
        <v>9.8000000000000007</v>
      </c>
      <c r="I98" s="487"/>
      <c r="AL98" s="483" t="s">
        <v>302</v>
      </c>
      <c r="AM98" s="484"/>
      <c r="AN98" s="486">
        <v>4.8845859999999997</v>
      </c>
      <c r="AO98" s="486">
        <v>1.206106022662115</v>
      </c>
      <c r="AP98" s="481"/>
      <c r="AQ98" s="486">
        <v>44</v>
      </c>
      <c r="AR98" s="480"/>
      <c r="AS98" s="485">
        <v>0.1</v>
      </c>
      <c r="AT98" s="487"/>
    </row>
    <row r="99" spans="1:46" s="460" customFormat="1" ht="15">
      <c r="A99" s="477" t="s">
        <v>164</v>
      </c>
      <c r="B99" s="488"/>
      <c r="C99" s="486">
        <v>1.7830569999999999</v>
      </c>
      <c r="D99" s="486">
        <v>1.040845</v>
      </c>
      <c r="E99" s="480"/>
      <c r="F99" s="486">
        <v>29</v>
      </c>
      <c r="G99" s="480"/>
      <c r="H99" s="486">
        <v>0.4</v>
      </c>
      <c r="I99" s="487"/>
      <c r="AL99" s="483" t="s">
        <v>303</v>
      </c>
      <c r="AM99" s="484"/>
      <c r="AN99" s="486">
        <v>1.5733280000000001</v>
      </c>
      <c r="AO99" s="486">
        <v>6.3109450000000002</v>
      </c>
      <c r="AP99" s="480"/>
      <c r="AQ99" s="486">
        <v>1.8</v>
      </c>
      <c r="AR99" s="480"/>
      <c r="AS99" s="480"/>
      <c r="AT99" s="487"/>
    </row>
    <row r="100" spans="1:46" s="460" customFormat="1" ht="15">
      <c r="A100" s="477" t="s">
        <v>165</v>
      </c>
      <c r="B100" s="488"/>
      <c r="C100" s="486">
        <v>4.8845859999999997</v>
      </c>
      <c r="D100" s="486">
        <v>1.206106022662115</v>
      </c>
      <c r="E100" s="481"/>
      <c r="F100" s="486">
        <v>44</v>
      </c>
      <c r="G100" s="480"/>
      <c r="H100" s="485">
        <v>0</v>
      </c>
      <c r="I100" s="487"/>
      <c r="AL100" s="483" t="s">
        <v>329</v>
      </c>
      <c r="AM100" s="508">
        <v>16.953600000000002</v>
      </c>
      <c r="AN100" s="506">
        <v>4.3066250000000004</v>
      </c>
      <c r="AO100" s="480"/>
      <c r="AP100" s="481"/>
      <c r="AQ100" s="506">
        <v>4.9832240969445172</v>
      </c>
      <c r="AR100" s="480"/>
      <c r="AS100" s="480"/>
      <c r="AT100" s="507">
        <v>0.1</v>
      </c>
    </row>
    <row r="101" spans="1:46" s="460" customFormat="1" ht="15">
      <c r="A101" s="477" t="s">
        <v>166</v>
      </c>
      <c r="B101" s="488"/>
      <c r="C101" s="486">
        <v>1.5733280000000001</v>
      </c>
      <c r="D101" s="486">
        <v>6.3109450000000002</v>
      </c>
      <c r="E101" s="480"/>
      <c r="F101" s="486">
        <v>1.8</v>
      </c>
      <c r="G101" s="480"/>
      <c r="H101" s="480"/>
      <c r="I101" s="487"/>
      <c r="AL101" s="483" t="s">
        <v>304</v>
      </c>
      <c r="AM101" s="489">
        <v>0.30679489999999998</v>
      </c>
      <c r="AN101" s="479">
        <v>2.9961669999999998</v>
      </c>
      <c r="AO101" s="480"/>
      <c r="AP101" s="481"/>
      <c r="AQ101" s="514">
        <v>0.1</v>
      </c>
      <c r="AR101" s="480"/>
      <c r="AS101" s="480"/>
      <c r="AT101" s="482">
        <v>0.1</v>
      </c>
    </row>
    <row r="102" spans="1:46" s="460" customFormat="1" ht="16" thickBot="1">
      <c r="A102" s="490" t="s">
        <v>160</v>
      </c>
      <c r="B102" s="509">
        <v>0.30679489999999998</v>
      </c>
      <c r="C102" s="510">
        <v>2.9961669999999998</v>
      </c>
      <c r="D102" s="494"/>
      <c r="E102" s="493"/>
      <c r="F102" s="515">
        <v>0</v>
      </c>
      <c r="G102" s="494"/>
      <c r="H102" s="494"/>
      <c r="I102" s="511">
        <v>0.1</v>
      </c>
      <c r="AL102" s="496" t="s">
        <v>305</v>
      </c>
      <c r="AM102" s="497"/>
      <c r="AN102" s="494"/>
      <c r="AO102" s="494"/>
      <c r="AP102" s="492">
        <v>0.29038428824263318</v>
      </c>
      <c r="AQ102" s="494"/>
      <c r="AR102" s="494"/>
      <c r="AS102" s="492">
        <v>9.8000000000000007</v>
      </c>
      <c r="AT102" s="495"/>
    </row>
    <row r="103" spans="1:46" s="460" customFormat="1" ht="17">
      <c r="I103" s="498" t="s">
        <v>339</v>
      </c>
      <c r="AT103" s="498" t="s">
        <v>287</v>
      </c>
    </row>
    <row r="104" spans="1:46" s="460" customFormat="1" ht="17">
      <c r="A104" s="460" t="s">
        <v>260</v>
      </c>
      <c r="B104" s="499">
        <f>'Rawdata(ウエハ金属) '!AZ31</f>
        <v>0.47239722126037931</v>
      </c>
      <c r="C104" s="500" t="s">
        <v>339</v>
      </c>
      <c r="AL104" s="460" t="s">
        <v>306</v>
      </c>
      <c r="AM104" s="499">
        <v>0.47239722126037931</v>
      </c>
      <c r="AN104" s="500" t="s">
        <v>287</v>
      </c>
    </row>
    <row r="105" spans="1:46" s="460" customFormat="1" ht="17">
      <c r="A105" s="460" t="s">
        <v>261</v>
      </c>
      <c r="B105" s="499">
        <f>'Rawdata(ウエハ金属) '!AZ32</f>
        <v>0.83772033038583926</v>
      </c>
      <c r="C105" s="500" t="s">
        <v>339</v>
      </c>
      <c r="AL105" s="460" t="s">
        <v>307</v>
      </c>
      <c r="AM105" s="499">
        <v>0.83772033038583926</v>
      </c>
      <c r="AN105" s="500" t="s">
        <v>287</v>
      </c>
    </row>
    <row r="106" spans="1:46" s="460" customFormat="1" ht="17">
      <c r="A106" s="460" t="s">
        <v>282</v>
      </c>
      <c r="B106" s="499">
        <f>'Rawdata(ウエハ金属) '!CI31</f>
        <v>0.11272727272727277</v>
      </c>
      <c r="C106" s="500" t="s">
        <v>339</v>
      </c>
      <c r="AL106" s="460" t="s">
        <v>308</v>
      </c>
      <c r="AM106" s="499">
        <v>0.11272727272727277</v>
      </c>
      <c r="AN106" s="500" t="s">
        <v>287</v>
      </c>
    </row>
    <row r="107" spans="1:46" s="460" customFormat="1" ht="15"/>
    <row r="108" spans="1:46" s="460" customFormat="1" ht="15"/>
    <row r="109" spans="1:46" s="460" customFormat="1" ht="16" thickBot="1">
      <c r="A109" s="459" t="s">
        <v>11</v>
      </c>
      <c r="AL109" s="459" t="s">
        <v>11</v>
      </c>
    </row>
    <row r="110" spans="1:46" s="460" customFormat="1" ht="16" thickBot="1">
      <c r="A110" s="501"/>
      <c r="B110" s="462" t="s">
        <v>331</v>
      </c>
      <c r="C110" s="463" t="s">
        <v>332</v>
      </c>
      <c r="D110" s="463" t="s">
        <v>333</v>
      </c>
      <c r="E110" s="463" t="s">
        <v>334</v>
      </c>
      <c r="F110" s="463" t="s">
        <v>335</v>
      </c>
      <c r="G110" s="463" t="s">
        <v>336</v>
      </c>
      <c r="H110" s="463" t="s">
        <v>337</v>
      </c>
      <c r="I110" s="464" t="s">
        <v>338</v>
      </c>
      <c r="AL110" s="461"/>
      <c r="AM110" s="516" t="s">
        <v>294</v>
      </c>
      <c r="AN110" s="517" t="s">
        <v>295</v>
      </c>
      <c r="AO110" s="517" t="s">
        <v>296</v>
      </c>
      <c r="AP110" s="517" t="s">
        <v>297</v>
      </c>
      <c r="AQ110" s="517" t="s">
        <v>298</v>
      </c>
      <c r="AR110" s="517" t="s">
        <v>290</v>
      </c>
      <c r="AS110" s="517" t="s">
        <v>299</v>
      </c>
      <c r="AT110" s="518" t="s">
        <v>300</v>
      </c>
    </row>
    <row r="111" spans="1:46" s="460" customFormat="1" ht="15">
      <c r="A111" s="465" t="s">
        <v>330</v>
      </c>
      <c r="B111" s="513">
        <v>0</v>
      </c>
      <c r="C111" s="473">
        <v>0.3180444</v>
      </c>
      <c r="D111" s="474">
        <v>0</v>
      </c>
      <c r="E111" s="503">
        <v>0</v>
      </c>
      <c r="F111" s="475">
        <v>0.81672481444014344</v>
      </c>
      <c r="G111" s="503">
        <v>0</v>
      </c>
      <c r="H111" s="503">
        <v>0</v>
      </c>
      <c r="I111" s="476"/>
      <c r="AL111" s="471" t="s">
        <v>330</v>
      </c>
      <c r="AM111" s="472">
        <v>0.3</v>
      </c>
      <c r="AN111" s="473">
        <v>0.3180444</v>
      </c>
      <c r="AO111" s="474">
        <v>0.2</v>
      </c>
      <c r="AP111" s="503">
        <v>0.7</v>
      </c>
      <c r="AQ111" s="475">
        <v>0.81672481444014344</v>
      </c>
      <c r="AR111" s="503">
        <v>0.6</v>
      </c>
      <c r="AS111" s="503">
        <v>0.2</v>
      </c>
      <c r="AT111" s="476"/>
    </row>
    <row r="112" spans="1:46" s="460" customFormat="1" ht="15">
      <c r="A112" s="477" t="s">
        <v>329</v>
      </c>
      <c r="B112" s="505">
        <v>2.4949599999999998</v>
      </c>
      <c r="C112" s="506">
        <v>12.08521</v>
      </c>
      <c r="D112" s="480"/>
      <c r="E112" s="481"/>
      <c r="F112" s="506">
        <v>170.55950067982377</v>
      </c>
      <c r="G112" s="480"/>
      <c r="H112" s="480"/>
      <c r="I112" s="507">
        <v>0.2</v>
      </c>
      <c r="AL112" s="483" t="s">
        <v>301</v>
      </c>
      <c r="AM112" s="484"/>
      <c r="AN112" s="486">
        <v>0.22722690000000001</v>
      </c>
      <c r="AO112" s="485">
        <v>0.2</v>
      </c>
      <c r="AP112" s="506"/>
      <c r="AQ112" s="486">
        <v>35</v>
      </c>
      <c r="AR112" s="506"/>
      <c r="AS112" s="486">
        <v>0.3</v>
      </c>
      <c r="AT112" s="487"/>
    </row>
    <row r="113" spans="1:46" s="460" customFormat="1" ht="15">
      <c r="A113" s="477" t="s">
        <v>250</v>
      </c>
      <c r="B113" s="488"/>
      <c r="C113" s="480"/>
      <c r="D113" s="480"/>
      <c r="E113" s="485">
        <v>0</v>
      </c>
      <c r="F113" s="480"/>
      <c r="G113" s="480"/>
      <c r="H113" s="485">
        <v>0</v>
      </c>
      <c r="I113" s="487"/>
      <c r="AL113" s="483" t="s">
        <v>302</v>
      </c>
      <c r="AM113" s="484"/>
      <c r="AN113" s="486">
        <v>14.055059999999999</v>
      </c>
      <c r="AO113" s="485">
        <v>0.7</v>
      </c>
      <c r="AP113" s="481"/>
      <c r="AQ113" s="485">
        <v>0.6</v>
      </c>
      <c r="AR113" s="480"/>
      <c r="AS113" s="485">
        <v>0.2</v>
      </c>
      <c r="AT113" s="487"/>
    </row>
    <row r="114" spans="1:46" s="460" customFormat="1" ht="15">
      <c r="A114" s="477" t="s">
        <v>164</v>
      </c>
      <c r="B114" s="488"/>
      <c r="C114" s="486">
        <v>0.22722690000000001</v>
      </c>
      <c r="D114" s="485">
        <v>0</v>
      </c>
      <c r="E114" s="506"/>
      <c r="F114" s="486">
        <v>35</v>
      </c>
      <c r="G114" s="506"/>
      <c r="H114" s="486">
        <v>0.3</v>
      </c>
      <c r="I114" s="487"/>
      <c r="AL114" s="483" t="s">
        <v>303</v>
      </c>
      <c r="AM114" s="484"/>
      <c r="AN114" s="486">
        <v>1.4635039999999999</v>
      </c>
      <c r="AO114" s="486">
        <v>0.56765509999999997</v>
      </c>
      <c r="AP114" s="480"/>
      <c r="AQ114" s="486">
        <v>34</v>
      </c>
      <c r="AR114" s="480"/>
      <c r="AS114" s="480"/>
      <c r="AT114" s="487"/>
    </row>
    <row r="115" spans="1:46" s="460" customFormat="1" ht="15">
      <c r="A115" s="477" t="s">
        <v>165</v>
      </c>
      <c r="B115" s="488"/>
      <c r="C115" s="486">
        <v>14.055059999999999</v>
      </c>
      <c r="D115" s="485">
        <v>0</v>
      </c>
      <c r="E115" s="481"/>
      <c r="F115" s="485">
        <v>0</v>
      </c>
      <c r="G115" s="480"/>
      <c r="H115" s="485">
        <v>0</v>
      </c>
      <c r="I115" s="487"/>
      <c r="AL115" s="483" t="s">
        <v>329</v>
      </c>
      <c r="AM115" s="508">
        <v>2.4949599999999998</v>
      </c>
      <c r="AN115" s="506">
        <v>12.08521</v>
      </c>
      <c r="AO115" s="480"/>
      <c r="AP115" s="481"/>
      <c r="AQ115" s="506">
        <v>170.55950067982377</v>
      </c>
      <c r="AR115" s="480"/>
      <c r="AS115" s="480"/>
      <c r="AT115" s="507">
        <v>0.2</v>
      </c>
    </row>
    <row r="116" spans="1:46" s="460" customFormat="1" ht="15">
      <c r="A116" s="477" t="s">
        <v>166</v>
      </c>
      <c r="B116" s="488"/>
      <c r="C116" s="486">
        <v>1.4635039999999999</v>
      </c>
      <c r="D116" s="486">
        <v>0.56765509999999997</v>
      </c>
      <c r="E116" s="480"/>
      <c r="F116" s="486">
        <v>34</v>
      </c>
      <c r="G116" s="480"/>
      <c r="H116" s="480"/>
      <c r="I116" s="487"/>
      <c r="AL116" s="483" t="s">
        <v>304</v>
      </c>
      <c r="AM116" s="489">
        <v>0.23145089999999999</v>
      </c>
      <c r="AN116" s="479">
        <v>158.7766</v>
      </c>
      <c r="AO116" s="480"/>
      <c r="AP116" s="481"/>
      <c r="AQ116" s="479">
        <v>0.73913323410556786</v>
      </c>
      <c r="AR116" s="480"/>
      <c r="AS116" s="480"/>
      <c r="AT116" s="482">
        <v>0.2</v>
      </c>
    </row>
    <row r="117" spans="1:46" s="460" customFormat="1" ht="16" thickBot="1">
      <c r="A117" s="490" t="s">
        <v>160</v>
      </c>
      <c r="B117" s="509">
        <v>0.23145089999999999</v>
      </c>
      <c r="C117" s="510">
        <v>158.7766</v>
      </c>
      <c r="D117" s="494"/>
      <c r="E117" s="493"/>
      <c r="F117" s="510">
        <v>0.73913323410556786</v>
      </c>
      <c r="G117" s="494"/>
      <c r="H117" s="494"/>
      <c r="I117" s="511">
        <v>0.2</v>
      </c>
      <c r="AL117" s="496" t="s">
        <v>305</v>
      </c>
      <c r="AM117" s="497"/>
      <c r="AN117" s="494"/>
      <c r="AO117" s="494"/>
      <c r="AP117" s="512">
        <v>0.7</v>
      </c>
      <c r="AQ117" s="494"/>
      <c r="AR117" s="494"/>
      <c r="AS117" s="512">
        <v>0.2</v>
      </c>
      <c r="AT117" s="495"/>
    </row>
    <row r="118" spans="1:46" s="460" customFormat="1" ht="17">
      <c r="I118" s="498" t="s">
        <v>339</v>
      </c>
      <c r="AT118" s="498" t="s">
        <v>287</v>
      </c>
    </row>
    <row r="119" spans="1:46" s="460" customFormat="1" ht="17">
      <c r="A119" s="460" t="s">
        <v>260</v>
      </c>
      <c r="B119" s="499">
        <f>'Rawdata(ウエハ金属) '!BA31</f>
        <v>0.57405259713677625</v>
      </c>
      <c r="C119" s="500" t="s">
        <v>339</v>
      </c>
      <c r="AL119" s="460" t="s">
        <v>306</v>
      </c>
      <c r="AM119" s="499">
        <v>0.57405259713677625</v>
      </c>
      <c r="AN119" s="500" t="s">
        <v>287</v>
      </c>
    </row>
    <row r="120" spans="1:46" s="460" customFormat="1" ht="17">
      <c r="A120" s="460" t="s">
        <v>261</v>
      </c>
      <c r="B120" s="499">
        <f>'Rawdata(ウエハ金属) '!BA32</f>
        <v>0.7244906454064417</v>
      </c>
      <c r="C120" s="500" t="s">
        <v>339</v>
      </c>
      <c r="AL120" s="460" t="s">
        <v>307</v>
      </c>
      <c r="AM120" s="499">
        <v>0.7244906454064417</v>
      </c>
      <c r="AN120" s="500" t="s">
        <v>287</v>
      </c>
    </row>
    <row r="121" spans="1:46" s="460" customFormat="1" ht="17">
      <c r="A121" s="460" t="s">
        <v>282</v>
      </c>
      <c r="B121" s="499">
        <f>'Rawdata(ウエハ金属) '!CJ31</f>
        <v>0.25769230769230772</v>
      </c>
      <c r="C121" s="500" t="s">
        <v>339</v>
      </c>
      <c r="AL121" s="460" t="s">
        <v>308</v>
      </c>
      <c r="AM121" s="499">
        <v>0.25769230769230772</v>
      </c>
      <c r="AN121" s="500" t="s">
        <v>287</v>
      </c>
    </row>
    <row r="122" spans="1:46" s="460" customFormat="1" ht="15"/>
    <row r="123" spans="1:46" s="460" customFormat="1" ht="15"/>
    <row r="124" spans="1:46" s="460" customFormat="1" ht="16" thickBot="1">
      <c r="A124" s="459" t="s">
        <v>13</v>
      </c>
      <c r="AL124" s="459" t="s">
        <v>13</v>
      </c>
    </row>
    <row r="125" spans="1:46" s="460" customFormat="1" ht="16" thickBot="1">
      <c r="A125" s="501"/>
      <c r="B125" s="462" t="s">
        <v>331</v>
      </c>
      <c r="C125" s="463" t="s">
        <v>332</v>
      </c>
      <c r="D125" s="463" t="s">
        <v>333</v>
      </c>
      <c r="E125" s="463" t="s">
        <v>334</v>
      </c>
      <c r="F125" s="463" t="s">
        <v>335</v>
      </c>
      <c r="G125" s="463" t="s">
        <v>336</v>
      </c>
      <c r="H125" s="463" t="s">
        <v>337</v>
      </c>
      <c r="I125" s="464" t="s">
        <v>338</v>
      </c>
      <c r="AL125" s="461"/>
      <c r="AM125" s="516" t="s">
        <v>294</v>
      </c>
      <c r="AN125" s="517" t="s">
        <v>295</v>
      </c>
      <c r="AO125" s="517" t="s">
        <v>296</v>
      </c>
      <c r="AP125" s="517" t="s">
        <v>297</v>
      </c>
      <c r="AQ125" s="517" t="s">
        <v>298</v>
      </c>
      <c r="AR125" s="517" t="s">
        <v>290</v>
      </c>
      <c r="AS125" s="517" t="s">
        <v>299</v>
      </c>
      <c r="AT125" s="518" t="s">
        <v>300</v>
      </c>
    </row>
    <row r="126" spans="1:46" s="460" customFormat="1" ht="15">
      <c r="A126" s="465" t="s">
        <v>330</v>
      </c>
      <c r="B126" s="513">
        <v>0</v>
      </c>
      <c r="C126" s="474">
        <v>0</v>
      </c>
      <c r="D126" s="474">
        <v>0</v>
      </c>
      <c r="E126" s="473">
        <v>1.8227324363358202</v>
      </c>
      <c r="F126" s="474">
        <v>0</v>
      </c>
      <c r="G126" s="474">
        <v>0</v>
      </c>
      <c r="H126" s="475">
        <v>7.0000000000000007E-2</v>
      </c>
      <c r="I126" s="476"/>
      <c r="AL126" s="471" t="s">
        <v>330</v>
      </c>
      <c r="AM126" s="472">
        <v>0.1</v>
      </c>
      <c r="AN126" s="474">
        <v>0.1</v>
      </c>
      <c r="AO126" s="474">
        <v>0.1</v>
      </c>
      <c r="AP126" s="473">
        <v>1.8227324363358202</v>
      </c>
      <c r="AQ126" s="474">
        <v>0.1</v>
      </c>
      <c r="AR126" s="474">
        <v>0.05</v>
      </c>
      <c r="AS126" s="475">
        <v>7.0000000000000007E-2</v>
      </c>
      <c r="AT126" s="476"/>
    </row>
    <row r="127" spans="1:46" s="460" customFormat="1" ht="15">
      <c r="A127" s="477" t="s">
        <v>329</v>
      </c>
      <c r="B127" s="505">
        <v>2.5165839999999999</v>
      </c>
      <c r="C127" s="506">
        <v>1.07969</v>
      </c>
      <c r="D127" s="480"/>
      <c r="E127" s="481"/>
      <c r="F127" s="506">
        <v>6.3731903368385315E-2</v>
      </c>
      <c r="G127" s="480"/>
      <c r="H127" s="480"/>
      <c r="I127" s="507">
        <v>0.04</v>
      </c>
      <c r="AL127" s="483" t="s">
        <v>301</v>
      </c>
      <c r="AM127" s="484"/>
      <c r="AN127" s="485">
        <v>0.1</v>
      </c>
      <c r="AO127" s="486">
        <v>0.1305616</v>
      </c>
      <c r="AP127" s="480"/>
      <c r="AQ127" s="486">
        <v>0.4</v>
      </c>
      <c r="AR127" s="480"/>
      <c r="AS127" s="485">
        <v>0.05</v>
      </c>
      <c r="AT127" s="487"/>
    </row>
    <row r="128" spans="1:46" s="460" customFormat="1" ht="15">
      <c r="A128" s="477" t="s">
        <v>250</v>
      </c>
      <c r="B128" s="488"/>
      <c r="C128" s="480"/>
      <c r="D128" s="480"/>
      <c r="E128" s="485">
        <v>0</v>
      </c>
      <c r="F128" s="480"/>
      <c r="G128" s="480"/>
      <c r="H128" s="485">
        <v>0</v>
      </c>
      <c r="I128" s="487"/>
      <c r="AL128" s="483" t="s">
        <v>302</v>
      </c>
      <c r="AM128" s="484"/>
      <c r="AN128" s="485">
        <v>0.1</v>
      </c>
      <c r="AO128" s="486">
        <v>2.0941831358678313</v>
      </c>
      <c r="AP128" s="481"/>
      <c r="AQ128" s="486">
        <v>0.1</v>
      </c>
      <c r="AR128" s="480"/>
      <c r="AS128" s="485">
        <v>0.05</v>
      </c>
      <c r="AT128" s="487"/>
    </row>
    <row r="129" spans="1:46" s="460" customFormat="1" ht="15">
      <c r="A129" s="477" t="s">
        <v>164</v>
      </c>
      <c r="B129" s="488"/>
      <c r="C129" s="485">
        <v>0</v>
      </c>
      <c r="D129" s="486">
        <v>0.1305616</v>
      </c>
      <c r="E129" s="480"/>
      <c r="F129" s="486">
        <v>0.4</v>
      </c>
      <c r="G129" s="480"/>
      <c r="H129" s="485">
        <v>0</v>
      </c>
      <c r="I129" s="487"/>
      <c r="AL129" s="483" t="s">
        <v>303</v>
      </c>
      <c r="AM129" s="484"/>
      <c r="AN129" s="486">
        <v>1.0159309999999999</v>
      </c>
      <c r="AO129" s="486">
        <v>1.979463</v>
      </c>
      <c r="AP129" s="480"/>
      <c r="AQ129" s="486">
        <v>4.8</v>
      </c>
      <c r="AR129" s="480"/>
      <c r="AS129" s="480"/>
      <c r="AT129" s="487"/>
    </row>
    <row r="130" spans="1:46" s="460" customFormat="1" ht="15">
      <c r="A130" s="477" t="s">
        <v>165</v>
      </c>
      <c r="B130" s="488"/>
      <c r="C130" s="485">
        <v>0</v>
      </c>
      <c r="D130" s="486">
        <v>2.0941831358678313</v>
      </c>
      <c r="E130" s="481"/>
      <c r="F130" s="486">
        <v>0.1</v>
      </c>
      <c r="G130" s="480"/>
      <c r="H130" s="485">
        <v>0</v>
      </c>
      <c r="I130" s="487"/>
      <c r="AL130" s="483" t="s">
        <v>329</v>
      </c>
      <c r="AM130" s="508">
        <v>2.5165839999999999</v>
      </c>
      <c r="AN130" s="506">
        <v>1.07969</v>
      </c>
      <c r="AO130" s="480"/>
      <c r="AP130" s="481"/>
      <c r="AQ130" s="506">
        <v>6.3731903368385315E-2</v>
      </c>
      <c r="AR130" s="480"/>
      <c r="AS130" s="480"/>
      <c r="AT130" s="507">
        <v>0.04</v>
      </c>
    </row>
    <row r="131" spans="1:46" s="460" customFormat="1" ht="15">
      <c r="A131" s="477" t="s">
        <v>166</v>
      </c>
      <c r="B131" s="488"/>
      <c r="C131" s="486">
        <v>1.0159309999999999</v>
      </c>
      <c r="D131" s="486">
        <v>1.979463</v>
      </c>
      <c r="E131" s="480"/>
      <c r="F131" s="486">
        <v>4.8</v>
      </c>
      <c r="G131" s="480"/>
      <c r="H131" s="480"/>
      <c r="I131" s="487"/>
      <c r="AL131" s="483" t="s">
        <v>304</v>
      </c>
      <c r="AM131" s="489">
        <v>0.4343707</v>
      </c>
      <c r="AN131" s="514">
        <v>0.1</v>
      </c>
      <c r="AO131" s="480"/>
      <c r="AP131" s="481"/>
      <c r="AQ131" s="479">
        <v>0.11566160240929187</v>
      </c>
      <c r="AR131" s="480"/>
      <c r="AS131" s="480"/>
      <c r="AT131" s="482">
        <v>1.1000000000000001</v>
      </c>
    </row>
    <row r="132" spans="1:46" s="460" customFormat="1" ht="16" thickBot="1">
      <c r="A132" s="490" t="s">
        <v>160</v>
      </c>
      <c r="B132" s="509">
        <v>0.4343707</v>
      </c>
      <c r="C132" s="515">
        <v>0</v>
      </c>
      <c r="D132" s="494"/>
      <c r="E132" s="493"/>
      <c r="F132" s="510">
        <v>0.11566160240929187</v>
      </c>
      <c r="G132" s="494"/>
      <c r="H132" s="494"/>
      <c r="I132" s="511">
        <v>1.1000000000000001</v>
      </c>
      <c r="AL132" s="496" t="s">
        <v>305</v>
      </c>
      <c r="AM132" s="497"/>
      <c r="AN132" s="494"/>
      <c r="AO132" s="494"/>
      <c r="AP132" s="512">
        <v>0.01</v>
      </c>
      <c r="AQ132" s="494"/>
      <c r="AR132" s="494"/>
      <c r="AS132" s="512">
        <v>0.05</v>
      </c>
      <c r="AT132" s="495"/>
    </row>
    <row r="133" spans="1:46" s="460" customFormat="1" ht="17">
      <c r="I133" s="498" t="s">
        <v>339</v>
      </c>
      <c r="AT133" s="498" t="s">
        <v>287</v>
      </c>
    </row>
    <row r="134" spans="1:46" s="460" customFormat="1" ht="17">
      <c r="A134" s="460" t="s">
        <v>260</v>
      </c>
      <c r="B134" s="499">
        <f>'Rawdata(ウエハ金属) '!BB31</f>
        <v>5.9200000000000016E-2</v>
      </c>
      <c r="C134" s="500" t="s">
        <v>339</v>
      </c>
      <c r="AL134" s="460" t="s">
        <v>306</v>
      </c>
      <c r="AM134" s="499">
        <v>5.9200000000000016E-2</v>
      </c>
      <c r="AN134" s="500" t="s">
        <v>287</v>
      </c>
    </row>
    <row r="135" spans="1:46" s="460" customFormat="1" ht="17">
      <c r="A135" s="460" t="s">
        <v>261</v>
      </c>
      <c r="B135" s="499">
        <f>'Rawdata(ウエハ金属) '!BB32</f>
        <v>3.8288379438153296E-2</v>
      </c>
      <c r="C135" s="500" t="s">
        <v>339</v>
      </c>
      <c r="AL135" s="460" t="s">
        <v>307</v>
      </c>
      <c r="AM135" s="499">
        <v>3.8288379438153296E-2</v>
      </c>
      <c r="AN135" s="500" t="s">
        <v>287</v>
      </c>
    </row>
    <row r="136" spans="1:46" s="460" customFormat="1" ht="17">
      <c r="A136" s="460" t="s">
        <v>282</v>
      </c>
      <c r="B136" s="499">
        <f>'Rawdata(ウエハ金属) '!CK31</f>
        <v>6.043478260869567E-2</v>
      </c>
      <c r="C136" s="500" t="s">
        <v>339</v>
      </c>
      <c r="AL136" s="460" t="s">
        <v>308</v>
      </c>
      <c r="AM136" s="499">
        <v>6.043478260869567E-2</v>
      </c>
      <c r="AN136" s="500" t="s">
        <v>287</v>
      </c>
    </row>
    <row r="137" spans="1:46" s="460" customFormat="1" ht="15"/>
    <row r="138" spans="1:46" s="460" customFormat="1" ht="15"/>
    <row r="139" spans="1:46" s="460" customFormat="1" ht="16" thickBot="1">
      <c r="A139" s="459" t="s">
        <v>14</v>
      </c>
      <c r="AL139" s="459" t="s">
        <v>14</v>
      </c>
    </row>
    <row r="140" spans="1:46" s="460" customFormat="1" ht="16" thickBot="1">
      <c r="A140" s="501"/>
      <c r="B140" s="462" t="s">
        <v>331</v>
      </c>
      <c r="C140" s="463" t="s">
        <v>332</v>
      </c>
      <c r="D140" s="463" t="s">
        <v>333</v>
      </c>
      <c r="E140" s="463" t="s">
        <v>334</v>
      </c>
      <c r="F140" s="463" t="s">
        <v>335</v>
      </c>
      <c r="G140" s="463" t="s">
        <v>336</v>
      </c>
      <c r="H140" s="463" t="s">
        <v>337</v>
      </c>
      <c r="I140" s="464" t="s">
        <v>338</v>
      </c>
      <c r="AL140" s="461"/>
      <c r="AM140" s="516" t="s">
        <v>294</v>
      </c>
      <c r="AN140" s="517" t="s">
        <v>295</v>
      </c>
      <c r="AO140" s="517" t="s">
        <v>296</v>
      </c>
      <c r="AP140" s="517" t="s">
        <v>297</v>
      </c>
      <c r="AQ140" s="517" t="s">
        <v>298</v>
      </c>
      <c r="AR140" s="517" t="s">
        <v>290</v>
      </c>
      <c r="AS140" s="517" t="s">
        <v>299</v>
      </c>
      <c r="AT140" s="518" t="s">
        <v>300</v>
      </c>
    </row>
    <row r="141" spans="1:46" s="460" customFormat="1" ht="15">
      <c r="A141" s="465" t="s">
        <v>330</v>
      </c>
      <c r="B141" s="502">
        <v>12.949870000000001</v>
      </c>
      <c r="C141" s="473">
        <v>0.26560430000000002</v>
      </c>
      <c r="D141" s="474">
        <v>0</v>
      </c>
      <c r="E141" s="473">
        <v>0.94077641404488188</v>
      </c>
      <c r="F141" s="473">
        <v>0.29078585490214698</v>
      </c>
      <c r="G141" s="473">
        <v>1.6</v>
      </c>
      <c r="H141" s="475">
        <v>240</v>
      </c>
      <c r="I141" s="476"/>
      <c r="AL141" s="471" t="s">
        <v>330</v>
      </c>
      <c r="AM141" s="504">
        <v>12.949870000000001</v>
      </c>
      <c r="AN141" s="473">
        <v>0.26560430000000002</v>
      </c>
      <c r="AO141" s="474">
        <v>0.1</v>
      </c>
      <c r="AP141" s="473">
        <v>0.94077641404488188</v>
      </c>
      <c r="AQ141" s="473">
        <v>0.29078585490214698</v>
      </c>
      <c r="AR141" s="473">
        <v>1.6</v>
      </c>
      <c r="AS141" s="475">
        <v>240</v>
      </c>
      <c r="AT141" s="476"/>
    </row>
    <row r="142" spans="1:46" s="460" customFormat="1" ht="15">
      <c r="A142" s="477" t="s">
        <v>329</v>
      </c>
      <c r="B142" s="505">
        <v>76.338949999999997</v>
      </c>
      <c r="C142" s="506">
        <v>19.740570000000002</v>
      </c>
      <c r="D142" s="480"/>
      <c r="E142" s="481"/>
      <c r="F142" s="506">
        <v>240.5240439474064</v>
      </c>
      <c r="G142" s="480"/>
      <c r="H142" s="480"/>
      <c r="I142" s="507">
        <v>32</v>
      </c>
      <c r="AL142" s="483" t="s">
        <v>301</v>
      </c>
      <c r="AM142" s="484"/>
      <c r="AN142" s="486">
        <v>0.2799741</v>
      </c>
      <c r="AO142" s="486">
        <v>88.5886</v>
      </c>
      <c r="AP142" s="480"/>
      <c r="AQ142" s="486">
        <v>1100</v>
      </c>
      <c r="AR142" s="480"/>
      <c r="AS142" s="486">
        <v>28</v>
      </c>
      <c r="AT142" s="487"/>
    </row>
    <row r="143" spans="1:46" s="460" customFormat="1" ht="15">
      <c r="A143" s="477" t="s">
        <v>250</v>
      </c>
      <c r="B143" s="488"/>
      <c r="C143" s="480"/>
      <c r="D143" s="480"/>
      <c r="E143" s="486">
        <v>0.99144236712457534</v>
      </c>
      <c r="F143" s="480"/>
      <c r="G143" s="480"/>
      <c r="H143" s="486">
        <v>0.8</v>
      </c>
      <c r="I143" s="487"/>
      <c r="AL143" s="483" t="s">
        <v>302</v>
      </c>
      <c r="AM143" s="484"/>
      <c r="AN143" s="486">
        <v>7.3919670000000002</v>
      </c>
      <c r="AO143" s="519">
        <v>0.1</v>
      </c>
      <c r="AP143" s="481"/>
      <c r="AQ143" s="520">
        <v>49</v>
      </c>
      <c r="AR143" s="480"/>
      <c r="AS143" s="486">
        <v>14</v>
      </c>
      <c r="AT143" s="487"/>
    </row>
    <row r="144" spans="1:46" s="460" customFormat="1" ht="15">
      <c r="A144" s="477" t="s">
        <v>164</v>
      </c>
      <c r="B144" s="488"/>
      <c r="C144" s="486">
        <v>0.2799741</v>
      </c>
      <c r="D144" s="486">
        <v>88.5886</v>
      </c>
      <c r="E144" s="480"/>
      <c r="F144" s="486">
        <v>1100</v>
      </c>
      <c r="G144" s="480"/>
      <c r="H144" s="486">
        <v>28</v>
      </c>
      <c r="I144" s="487"/>
      <c r="AL144" s="483" t="s">
        <v>303</v>
      </c>
      <c r="AM144" s="484"/>
      <c r="AN144" s="486">
        <v>2.8848210000000001</v>
      </c>
      <c r="AO144" s="486">
        <v>36.700780000000002</v>
      </c>
      <c r="AP144" s="480"/>
      <c r="AQ144" s="486">
        <v>106</v>
      </c>
      <c r="AR144" s="480"/>
      <c r="AS144" s="480"/>
      <c r="AT144" s="487"/>
    </row>
    <row r="145" spans="1:46" s="460" customFormat="1" ht="15">
      <c r="A145" s="477" t="s">
        <v>165</v>
      </c>
      <c r="B145" s="488"/>
      <c r="C145" s="486">
        <v>7.3919670000000002</v>
      </c>
      <c r="D145" s="519">
        <v>0</v>
      </c>
      <c r="E145" s="481"/>
      <c r="F145" s="520">
        <v>49</v>
      </c>
      <c r="G145" s="480"/>
      <c r="H145" s="486">
        <v>14</v>
      </c>
      <c r="I145" s="487"/>
      <c r="AL145" s="483" t="s">
        <v>329</v>
      </c>
      <c r="AM145" s="508">
        <v>76.338949999999997</v>
      </c>
      <c r="AN145" s="506">
        <v>19.740570000000002</v>
      </c>
      <c r="AO145" s="480"/>
      <c r="AP145" s="481"/>
      <c r="AQ145" s="506">
        <v>240.5240439474064</v>
      </c>
      <c r="AR145" s="480"/>
      <c r="AS145" s="480"/>
      <c r="AT145" s="507">
        <v>32</v>
      </c>
    </row>
    <row r="146" spans="1:46" s="460" customFormat="1" ht="15">
      <c r="A146" s="477" t="s">
        <v>166</v>
      </c>
      <c r="B146" s="488"/>
      <c r="C146" s="486">
        <v>2.8848210000000001</v>
      </c>
      <c r="D146" s="486">
        <v>36.700780000000002</v>
      </c>
      <c r="E146" s="480"/>
      <c r="F146" s="486">
        <v>106</v>
      </c>
      <c r="G146" s="480"/>
      <c r="H146" s="480"/>
      <c r="I146" s="487"/>
      <c r="AL146" s="483" t="s">
        <v>304</v>
      </c>
      <c r="AM146" s="489">
        <v>74.29392</v>
      </c>
      <c r="AN146" s="479">
        <v>45.698340000000002</v>
      </c>
      <c r="AO146" s="480"/>
      <c r="AP146" s="481"/>
      <c r="AQ146" s="514">
        <v>0.1</v>
      </c>
      <c r="AR146" s="480"/>
      <c r="AS146" s="480"/>
      <c r="AT146" s="482">
        <v>0.1</v>
      </c>
    </row>
    <row r="147" spans="1:46" s="460" customFormat="1" ht="16" thickBot="1">
      <c r="A147" s="490" t="s">
        <v>160</v>
      </c>
      <c r="B147" s="509">
        <v>74.29392</v>
      </c>
      <c r="C147" s="510">
        <v>45.698340000000002</v>
      </c>
      <c r="D147" s="494"/>
      <c r="E147" s="493"/>
      <c r="F147" s="515">
        <v>0</v>
      </c>
      <c r="G147" s="494"/>
      <c r="H147" s="494"/>
      <c r="I147" s="511">
        <v>0.1</v>
      </c>
      <c r="AL147" s="496" t="s">
        <v>305</v>
      </c>
      <c r="AM147" s="497"/>
      <c r="AN147" s="494"/>
      <c r="AO147" s="494"/>
      <c r="AP147" s="492">
        <v>0.99144236712457534</v>
      </c>
      <c r="AQ147" s="494"/>
      <c r="AR147" s="494"/>
      <c r="AS147" s="492">
        <v>0.8</v>
      </c>
      <c r="AT147" s="495"/>
    </row>
    <row r="148" spans="1:46" s="460" customFormat="1" ht="17">
      <c r="I148" s="498" t="s">
        <v>339</v>
      </c>
      <c r="AT148" s="498" t="s">
        <v>287</v>
      </c>
    </row>
    <row r="149" spans="1:46" s="460" customFormat="1" ht="17">
      <c r="A149" s="460" t="s">
        <v>260</v>
      </c>
      <c r="B149" s="499">
        <f>'Rawdata(ウエハ金属) '!BC31</f>
        <v>0.54344543599608652</v>
      </c>
      <c r="C149" s="500" t="s">
        <v>339</v>
      </c>
      <c r="AL149" s="460" t="s">
        <v>306</v>
      </c>
      <c r="AM149" s="499">
        <v>0.54344543599608652</v>
      </c>
      <c r="AN149" s="500" t="s">
        <v>287</v>
      </c>
    </row>
    <row r="150" spans="1:46" s="460" customFormat="1" ht="17">
      <c r="A150" s="460" t="s">
        <v>261</v>
      </c>
      <c r="B150" s="499">
        <f>'Rawdata(ウエハ金属) '!BC32</f>
        <v>0.94039949711622606</v>
      </c>
      <c r="C150" s="500" t="s">
        <v>339</v>
      </c>
      <c r="AL150" s="460" t="s">
        <v>307</v>
      </c>
      <c r="AM150" s="499">
        <v>0.94039949711622606</v>
      </c>
      <c r="AN150" s="500" t="s">
        <v>287</v>
      </c>
    </row>
    <row r="151" spans="1:46" s="460" customFormat="1" ht="17">
      <c r="A151" s="460" t="s">
        <v>282</v>
      </c>
      <c r="B151" s="499">
        <f>'Rawdata(ウエハ金属) '!CL31</f>
        <v>0.12200000000000001</v>
      </c>
      <c r="C151" s="500" t="s">
        <v>339</v>
      </c>
      <c r="AL151" s="460" t="s">
        <v>308</v>
      </c>
      <c r="AM151" s="499">
        <v>0.12200000000000001</v>
      </c>
      <c r="AN151" s="500" t="s">
        <v>287</v>
      </c>
    </row>
    <row r="152" spans="1:46" s="460" customFormat="1" ht="15"/>
    <row r="153" spans="1:46" s="460" customFormat="1" ht="15"/>
    <row r="154" spans="1:46" s="460" customFormat="1" ht="16" thickBot="1">
      <c r="A154" s="459" t="s">
        <v>15</v>
      </c>
      <c r="AL154" s="459" t="s">
        <v>15</v>
      </c>
    </row>
    <row r="155" spans="1:46" s="460" customFormat="1" ht="16" thickBot="1">
      <c r="A155" s="501"/>
      <c r="B155" s="462" t="s">
        <v>331</v>
      </c>
      <c r="C155" s="463" t="s">
        <v>332</v>
      </c>
      <c r="D155" s="463" t="s">
        <v>333</v>
      </c>
      <c r="E155" s="463" t="s">
        <v>334</v>
      </c>
      <c r="F155" s="463" t="s">
        <v>335</v>
      </c>
      <c r="G155" s="463" t="s">
        <v>336</v>
      </c>
      <c r="H155" s="463" t="s">
        <v>337</v>
      </c>
      <c r="I155" s="464" t="s">
        <v>338</v>
      </c>
      <c r="AL155" s="461"/>
      <c r="AM155" s="516" t="s">
        <v>294</v>
      </c>
      <c r="AN155" s="517" t="s">
        <v>295</v>
      </c>
      <c r="AO155" s="517" t="s">
        <v>296</v>
      </c>
      <c r="AP155" s="517" t="s">
        <v>297</v>
      </c>
      <c r="AQ155" s="517" t="s">
        <v>298</v>
      </c>
      <c r="AR155" s="517" t="s">
        <v>290</v>
      </c>
      <c r="AS155" s="517" t="s">
        <v>299</v>
      </c>
      <c r="AT155" s="518" t="s">
        <v>300</v>
      </c>
    </row>
    <row r="156" spans="1:46" s="460" customFormat="1" ht="15">
      <c r="A156" s="465" t="s">
        <v>330</v>
      </c>
      <c r="B156" s="513">
        <v>0</v>
      </c>
      <c r="C156" s="474">
        <v>0</v>
      </c>
      <c r="D156" s="474">
        <v>0</v>
      </c>
      <c r="E156" s="474">
        <v>0</v>
      </c>
      <c r="F156" s="474">
        <v>0</v>
      </c>
      <c r="G156" s="474">
        <v>0</v>
      </c>
      <c r="H156" s="503">
        <v>0</v>
      </c>
      <c r="I156" s="476"/>
      <c r="AL156" s="471" t="s">
        <v>330</v>
      </c>
      <c r="AM156" s="472">
        <v>0.1</v>
      </c>
      <c r="AN156" s="474">
        <v>0.1</v>
      </c>
      <c r="AO156" s="474">
        <v>0.1</v>
      </c>
      <c r="AP156" s="474">
        <v>0.08</v>
      </c>
      <c r="AQ156" s="474">
        <v>0.06</v>
      </c>
      <c r="AR156" s="474">
        <v>0.03</v>
      </c>
      <c r="AS156" s="503">
        <v>0.03</v>
      </c>
      <c r="AT156" s="476"/>
    </row>
    <row r="157" spans="1:46" s="460" customFormat="1" ht="15">
      <c r="A157" s="477" t="s">
        <v>329</v>
      </c>
      <c r="B157" s="505">
        <v>0.89275990000000005</v>
      </c>
      <c r="C157" s="506">
        <v>0.20491529999999999</v>
      </c>
      <c r="D157" s="480"/>
      <c r="E157" s="481"/>
      <c r="F157" s="506">
        <v>3.2533214282287268</v>
      </c>
      <c r="G157" s="480"/>
      <c r="H157" s="480"/>
      <c r="I157" s="507">
        <v>0.08</v>
      </c>
      <c r="AL157" s="483" t="s">
        <v>301</v>
      </c>
      <c r="AM157" s="484"/>
      <c r="AN157" s="485">
        <v>0.1</v>
      </c>
      <c r="AO157" s="485">
        <v>0.1</v>
      </c>
      <c r="AP157" s="480"/>
      <c r="AQ157" s="486">
        <v>0.54</v>
      </c>
      <c r="AR157" s="480"/>
      <c r="AS157" s="485">
        <v>0.03</v>
      </c>
      <c r="AT157" s="487"/>
    </row>
    <row r="158" spans="1:46" s="460" customFormat="1" ht="15">
      <c r="A158" s="477" t="s">
        <v>250</v>
      </c>
      <c r="B158" s="488"/>
      <c r="C158" s="480"/>
      <c r="D158" s="480"/>
      <c r="E158" s="485">
        <v>0</v>
      </c>
      <c r="F158" s="480"/>
      <c r="G158" s="480"/>
      <c r="H158" s="486">
        <v>0.14000000000000001</v>
      </c>
      <c r="I158" s="487"/>
      <c r="AL158" s="483" t="s">
        <v>302</v>
      </c>
      <c r="AM158" s="484"/>
      <c r="AN158" s="485">
        <v>0.1</v>
      </c>
      <c r="AO158" s="486">
        <v>9.3172638318471279E-2</v>
      </c>
      <c r="AP158" s="481"/>
      <c r="AQ158" s="486">
        <v>0.1</v>
      </c>
      <c r="AR158" s="480"/>
      <c r="AS158" s="485">
        <v>0.03</v>
      </c>
      <c r="AT158" s="487"/>
    </row>
    <row r="159" spans="1:46" s="460" customFormat="1" ht="15">
      <c r="A159" s="477" t="s">
        <v>164</v>
      </c>
      <c r="B159" s="488"/>
      <c r="C159" s="485">
        <v>0</v>
      </c>
      <c r="D159" s="485">
        <v>0</v>
      </c>
      <c r="E159" s="480"/>
      <c r="F159" s="486">
        <v>0.54</v>
      </c>
      <c r="G159" s="480"/>
      <c r="H159" s="485">
        <v>0</v>
      </c>
      <c r="I159" s="487"/>
      <c r="AL159" s="483" t="s">
        <v>303</v>
      </c>
      <c r="AM159" s="484"/>
      <c r="AN159" s="485">
        <v>0.1</v>
      </c>
      <c r="AO159" s="486">
        <v>0.1112447</v>
      </c>
      <c r="AP159" s="480"/>
      <c r="AQ159" s="486">
        <v>0.2</v>
      </c>
      <c r="AR159" s="480"/>
      <c r="AS159" s="480"/>
      <c r="AT159" s="487"/>
    </row>
    <row r="160" spans="1:46" s="460" customFormat="1" ht="15">
      <c r="A160" s="477" t="s">
        <v>165</v>
      </c>
      <c r="B160" s="488"/>
      <c r="C160" s="485">
        <v>0</v>
      </c>
      <c r="D160" s="486">
        <v>9.3172638318471279E-2</v>
      </c>
      <c r="E160" s="481"/>
      <c r="F160" s="486">
        <v>0.1</v>
      </c>
      <c r="G160" s="480"/>
      <c r="H160" s="485">
        <v>0</v>
      </c>
      <c r="I160" s="487"/>
      <c r="AL160" s="483" t="s">
        <v>329</v>
      </c>
      <c r="AM160" s="508">
        <v>0.89275990000000005</v>
      </c>
      <c r="AN160" s="506">
        <v>0.20491529999999999</v>
      </c>
      <c r="AO160" s="480"/>
      <c r="AP160" s="481"/>
      <c r="AQ160" s="506">
        <v>3.2533214282287268</v>
      </c>
      <c r="AR160" s="480"/>
      <c r="AS160" s="480"/>
      <c r="AT160" s="507">
        <v>0.08</v>
      </c>
    </row>
    <row r="161" spans="1:46" s="460" customFormat="1" ht="15">
      <c r="A161" s="477" t="s">
        <v>166</v>
      </c>
      <c r="B161" s="488"/>
      <c r="C161" s="485">
        <v>0</v>
      </c>
      <c r="D161" s="486">
        <v>0.1112447</v>
      </c>
      <c r="E161" s="480"/>
      <c r="F161" s="486">
        <v>0.2</v>
      </c>
      <c r="G161" s="480"/>
      <c r="H161" s="480"/>
      <c r="I161" s="487"/>
      <c r="AL161" s="483" t="s">
        <v>304</v>
      </c>
      <c r="AM161" s="521">
        <v>0.1</v>
      </c>
      <c r="AN161" s="479">
        <v>0.75008980000000003</v>
      </c>
      <c r="AO161" s="480"/>
      <c r="AP161" s="481"/>
      <c r="AQ161" s="514">
        <v>0.08</v>
      </c>
      <c r="AR161" s="480"/>
      <c r="AS161" s="480"/>
      <c r="AT161" s="482">
        <v>0.08</v>
      </c>
    </row>
    <row r="162" spans="1:46" s="460" customFormat="1" ht="16" thickBot="1">
      <c r="A162" s="490" t="s">
        <v>160</v>
      </c>
      <c r="B162" s="522">
        <v>0</v>
      </c>
      <c r="C162" s="510">
        <v>0.75008980000000003</v>
      </c>
      <c r="D162" s="494"/>
      <c r="E162" s="493"/>
      <c r="F162" s="515">
        <v>0</v>
      </c>
      <c r="G162" s="494"/>
      <c r="H162" s="494"/>
      <c r="I162" s="511">
        <v>0.08</v>
      </c>
      <c r="AL162" s="496" t="s">
        <v>305</v>
      </c>
      <c r="AM162" s="497"/>
      <c r="AN162" s="494"/>
      <c r="AO162" s="494"/>
      <c r="AP162" s="512">
        <v>0.08</v>
      </c>
      <c r="AQ162" s="494"/>
      <c r="AR162" s="494"/>
      <c r="AS162" s="492">
        <v>0.14000000000000001</v>
      </c>
      <c r="AT162" s="495"/>
    </row>
    <row r="163" spans="1:46" s="460" customFormat="1" ht="17">
      <c r="I163" s="498" t="s">
        <v>339</v>
      </c>
      <c r="AT163" s="498" t="s">
        <v>287</v>
      </c>
    </row>
    <row r="164" spans="1:46" s="460" customFormat="1" ht="17">
      <c r="A164" s="460" t="s">
        <v>260</v>
      </c>
      <c r="B164" s="499">
        <f>'Rawdata(ウエハ金属) '!BD31</f>
        <v>0.12432932724312773</v>
      </c>
      <c r="C164" s="500" t="s">
        <v>339</v>
      </c>
      <c r="AL164" s="460" t="s">
        <v>306</v>
      </c>
      <c r="AM164" s="499">
        <v>0.12432932724312773</v>
      </c>
      <c r="AN164" s="500" t="s">
        <v>287</v>
      </c>
    </row>
    <row r="165" spans="1:46" s="460" customFormat="1" ht="17">
      <c r="A165" s="460" t="s">
        <v>261</v>
      </c>
      <c r="B165" s="499">
        <f>'Rawdata(ウエハ金属) '!BD32</f>
        <v>0.14548278033811635</v>
      </c>
      <c r="C165" s="500" t="s">
        <v>339</v>
      </c>
      <c r="AL165" s="460" t="s">
        <v>307</v>
      </c>
      <c r="AM165" s="499">
        <v>0.14548278033811635</v>
      </c>
      <c r="AN165" s="500" t="s">
        <v>287</v>
      </c>
    </row>
    <row r="166" spans="1:46" s="460" customFormat="1" ht="17">
      <c r="A166" s="460" t="s">
        <v>282</v>
      </c>
      <c r="B166" s="499">
        <f>'Rawdata(ウエハ金属) '!CM31</f>
        <v>0.10777777777777779</v>
      </c>
      <c r="C166" s="500" t="s">
        <v>339</v>
      </c>
      <c r="AL166" s="460" t="s">
        <v>308</v>
      </c>
      <c r="AM166" s="499">
        <v>0.10777777777777779</v>
      </c>
      <c r="AN166" s="500" t="s">
        <v>287</v>
      </c>
    </row>
    <row r="167" spans="1:46" s="460" customFormat="1" ht="15"/>
    <row r="168" spans="1:46" s="460" customFormat="1" ht="15"/>
    <row r="169" spans="1:46" s="460" customFormat="1" ht="16" thickBot="1">
      <c r="A169" s="459" t="s">
        <v>16</v>
      </c>
      <c r="AL169" s="459" t="s">
        <v>16</v>
      </c>
    </row>
    <row r="170" spans="1:46" s="460" customFormat="1" ht="16" thickBot="1">
      <c r="A170" s="501"/>
      <c r="B170" s="462" t="s">
        <v>331</v>
      </c>
      <c r="C170" s="463" t="s">
        <v>332</v>
      </c>
      <c r="D170" s="463" t="s">
        <v>333</v>
      </c>
      <c r="E170" s="463" t="s">
        <v>334</v>
      </c>
      <c r="F170" s="463" t="s">
        <v>335</v>
      </c>
      <c r="G170" s="463" t="s">
        <v>336</v>
      </c>
      <c r="H170" s="463" t="s">
        <v>337</v>
      </c>
      <c r="I170" s="464" t="s">
        <v>338</v>
      </c>
      <c r="AL170" s="461"/>
      <c r="AM170" s="516" t="s">
        <v>294</v>
      </c>
      <c r="AN170" s="517" t="s">
        <v>295</v>
      </c>
      <c r="AO170" s="517" t="s">
        <v>296</v>
      </c>
      <c r="AP170" s="517" t="s">
        <v>297</v>
      </c>
      <c r="AQ170" s="517" t="s">
        <v>298</v>
      </c>
      <c r="AR170" s="517" t="s">
        <v>290</v>
      </c>
      <c r="AS170" s="517" t="s">
        <v>299</v>
      </c>
      <c r="AT170" s="518" t="s">
        <v>300</v>
      </c>
    </row>
    <row r="171" spans="1:46" s="460" customFormat="1" ht="15">
      <c r="A171" s="465" t="s">
        <v>330</v>
      </c>
      <c r="B171" s="513">
        <v>0</v>
      </c>
      <c r="C171" s="474">
        <v>0</v>
      </c>
      <c r="D171" s="474">
        <v>0</v>
      </c>
      <c r="E171" s="473">
        <v>0.39736930414782345</v>
      </c>
      <c r="F171" s="473">
        <v>1.7063389103735765E-2</v>
      </c>
      <c r="G171" s="474">
        <v>0</v>
      </c>
      <c r="H171" s="475">
        <v>0.08</v>
      </c>
      <c r="I171" s="476"/>
      <c r="AL171" s="471" t="s">
        <v>330</v>
      </c>
      <c r="AM171" s="472">
        <v>0.02</v>
      </c>
      <c r="AN171" s="474">
        <v>0.04</v>
      </c>
      <c r="AO171" s="474">
        <v>0.01</v>
      </c>
      <c r="AP171" s="473">
        <v>0.39736930414782345</v>
      </c>
      <c r="AQ171" s="473">
        <v>1.7063389103735765E-2</v>
      </c>
      <c r="AR171" s="474">
        <v>0.02</v>
      </c>
      <c r="AS171" s="475">
        <v>0.08</v>
      </c>
      <c r="AT171" s="476"/>
    </row>
    <row r="172" spans="1:46" s="460" customFormat="1" ht="15">
      <c r="A172" s="477" t="s">
        <v>329</v>
      </c>
      <c r="B172" s="505">
        <v>0.16477739999999999</v>
      </c>
      <c r="C172" s="506">
        <v>0.03</v>
      </c>
      <c r="D172" s="480"/>
      <c r="E172" s="481"/>
      <c r="F172" s="506">
        <v>0.02</v>
      </c>
      <c r="G172" s="480"/>
      <c r="H172" s="480"/>
      <c r="I172" s="507">
        <v>0.1</v>
      </c>
      <c r="AL172" s="483" t="s">
        <v>301</v>
      </c>
      <c r="AM172" s="484"/>
      <c r="AN172" s="485">
        <v>0.04</v>
      </c>
      <c r="AO172" s="486">
        <v>2.7083490000000002E-2</v>
      </c>
      <c r="AP172" s="480"/>
      <c r="AQ172" s="486">
        <v>0.03</v>
      </c>
      <c r="AR172" s="480"/>
      <c r="AS172" s="486">
        <v>0.05</v>
      </c>
      <c r="AT172" s="487"/>
    </row>
    <row r="173" spans="1:46" s="460" customFormat="1" ht="15">
      <c r="A173" s="477" t="s">
        <v>250</v>
      </c>
      <c r="B173" s="488"/>
      <c r="C173" s="480"/>
      <c r="D173" s="480"/>
      <c r="E173" s="485">
        <v>0</v>
      </c>
      <c r="F173" s="480"/>
      <c r="G173" s="480"/>
      <c r="H173" s="486">
        <v>0.05</v>
      </c>
      <c r="I173" s="487"/>
      <c r="AL173" s="483" t="s">
        <v>302</v>
      </c>
      <c r="AM173" s="484"/>
      <c r="AN173" s="486">
        <v>1.204262E-2</v>
      </c>
      <c r="AO173" s="486">
        <v>0.24437078388681183</v>
      </c>
      <c r="AP173" s="481"/>
      <c r="AQ173" s="485">
        <v>0.02</v>
      </c>
      <c r="AR173" s="480"/>
      <c r="AS173" s="486">
        <v>7.0000000000000007E-2</v>
      </c>
      <c r="AT173" s="487"/>
    </row>
    <row r="174" spans="1:46" s="460" customFormat="1" ht="15">
      <c r="A174" s="477" t="s">
        <v>164</v>
      </c>
      <c r="B174" s="488"/>
      <c r="C174" s="485">
        <v>0</v>
      </c>
      <c r="D174" s="486">
        <v>2.7083490000000002E-2</v>
      </c>
      <c r="E174" s="480"/>
      <c r="F174" s="486">
        <v>0.03</v>
      </c>
      <c r="G174" s="480"/>
      <c r="H174" s="486">
        <v>0.05</v>
      </c>
      <c r="I174" s="487"/>
      <c r="AL174" s="483" t="s">
        <v>303</v>
      </c>
      <c r="AM174" s="484"/>
      <c r="AN174" s="486">
        <v>0.7363054</v>
      </c>
      <c r="AO174" s="486">
        <v>1.2566109999999999</v>
      </c>
      <c r="AP174" s="480"/>
      <c r="AQ174" s="486">
        <v>2.1</v>
      </c>
      <c r="AR174" s="480"/>
      <c r="AS174" s="480"/>
      <c r="AT174" s="487"/>
    </row>
    <row r="175" spans="1:46" s="460" customFormat="1" ht="15">
      <c r="A175" s="477" t="s">
        <v>165</v>
      </c>
      <c r="B175" s="488"/>
      <c r="C175" s="486">
        <v>1.204262E-2</v>
      </c>
      <c r="D175" s="486">
        <v>0.24437078388681183</v>
      </c>
      <c r="E175" s="481"/>
      <c r="F175" s="485">
        <v>0</v>
      </c>
      <c r="G175" s="480"/>
      <c r="H175" s="486">
        <v>7.0000000000000007E-2</v>
      </c>
      <c r="I175" s="487"/>
      <c r="AL175" s="483" t="s">
        <v>329</v>
      </c>
      <c r="AM175" s="508">
        <v>0.16477739999999999</v>
      </c>
      <c r="AN175" s="506">
        <v>0.03</v>
      </c>
      <c r="AO175" s="480"/>
      <c r="AP175" s="481"/>
      <c r="AQ175" s="506">
        <v>0.02</v>
      </c>
      <c r="AR175" s="480"/>
      <c r="AS175" s="480"/>
      <c r="AT175" s="507">
        <v>0.1</v>
      </c>
    </row>
    <row r="176" spans="1:46" s="460" customFormat="1" ht="15">
      <c r="A176" s="477" t="s">
        <v>166</v>
      </c>
      <c r="B176" s="488"/>
      <c r="C176" s="486">
        <v>0.7363054</v>
      </c>
      <c r="D176" s="486">
        <v>1.2566109999999999</v>
      </c>
      <c r="E176" s="480"/>
      <c r="F176" s="486">
        <v>2.1</v>
      </c>
      <c r="G176" s="480"/>
      <c r="H176" s="480"/>
      <c r="I176" s="487"/>
      <c r="AL176" s="483" t="s">
        <v>304</v>
      </c>
      <c r="AM176" s="489">
        <v>6.7618440000000002E-2</v>
      </c>
      <c r="AN176" s="514">
        <v>0.03</v>
      </c>
      <c r="AO176" s="480"/>
      <c r="AP176" s="481"/>
      <c r="AQ176" s="514">
        <v>0.02</v>
      </c>
      <c r="AR176" s="480"/>
      <c r="AS176" s="480"/>
      <c r="AT176" s="482">
        <v>0.1</v>
      </c>
    </row>
    <row r="177" spans="1:46" s="460" customFormat="1" ht="16" thickBot="1">
      <c r="A177" s="490" t="s">
        <v>160</v>
      </c>
      <c r="B177" s="509">
        <v>6.7618440000000002E-2</v>
      </c>
      <c r="C177" s="515">
        <v>0</v>
      </c>
      <c r="D177" s="494"/>
      <c r="E177" s="493"/>
      <c r="F177" s="515">
        <v>0</v>
      </c>
      <c r="G177" s="494"/>
      <c r="H177" s="494"/>
      <c r="I177" s="511">
        <v>0.1</v>
      </c>
      <c r="AL177" s="496" t="s">
        <v>305</v>
      </c>
      <c r="AM177" s="497"/>
      <c r="AN177" s="494"/>
      <c r="AO177" s="494"/>
      <c r="AP177" s="512">
        <v>0.02</v>
      </c>
      <c r="AQ177" s="494"/>
      <c r="AR177" s="494"/>
      <c r="AS177" s="492">
        <v>0.05</v>
      </c>
      <c r="AT177" s="495"/>
    </row>
    <row r="178" spans="1:46" s="460" customFormat="1" ht="17">
      <c r="I178" s="498" t="s">
        <v>339</v>
      </c>
      <c r="AT178" s="498" t="s">
        <v>287</v>
      </c>
    </row>
    <row r="179" spans="1:46" s="460" customFormat="1" ht="17">
      <c r="A179" s="460" t="s">
        <v>260</v>
      </c>
      <c r="B179" s="499">
        <f>'Rawdata(ウエハ金属) '!BE31</f>
        <v>3.8770255803908089E-2</v>
      </c>
      <c r="C179" s="500" t="s">
        <v>339</v>
      </c>
      <c r="AL179" s="460" t="s">
        <v>306</v>
      </c>
      <c r="AM179" s="499">
        <v>3.8770255803908089E-2</v>
      </c>
      <c r="AN179" s="500" t="s">
        <v>287</v>
      </c>
    </row>
    <row r="180" spans="1:46" s="460" customFormat="1" ht="17">
      <c r="A180" s="460" t="s">
        <v>261</v>
      </c>
      <c r="B180" s="499">
        <f>'Rawdata(ウエハ金属) '!BE32</f>
        <v>3.7020540680505476E-2</v>
      </c>
      <c r="C180" s="500" t="s">
        <v>339</v>
      </c>
      <c r="AL180" s="460" t="s">
        <v>307</v>
      </c>
      <c r="AM180" s="499">
        <v>3.7020540680505476E-2</v>
      </c>
      <c r="AN180" s="500" t="s">
        <v>287</v>
      </c>
    </row>
    <row r="181" spans="1:46" s="460" customFormat="1" ht="17">
      <c r="A181" s="460" t="s">
        <v>282</v>
      </c>
      <c r="B181" s="499">
        <f>'Rawdata(ウエハ金属) '!CN31</f>
        <v>3.0000000000000006E-2</v>
      </c>
      <c r="C181" s="500" t="s">
        <v>339</v>
      </c>
      <c r="AL181" s="460" t="s">
        <v>308</v>
      </c>
      <c r="AM181" s="499">
        <v>3.0000000000000006E-2</v>
      </c>
      <c r="AN181" s="500" t="s">
        <v>287</v>
      </c>
    </row>
    <row r="182" spans="1:46" s="460" customFormat="1" ht="15"/>
    <row r="183" spans="1:46" s="460" customFormat="1" ht="15"/>
    <row r="184" spans="1:46" s="460" customFormat="1" ht="16" thickBot="1">
      <c r="A184" s="459" t="s">
        <v>17</v>
      </c>
      <c r="AL184" s="459" t="s">
        <v>17</v>
      </c>
    </row>
    <row r="185" spans="1:46" s="460" customFormat="1" ht="16" thickBot="1">
      <c r="A185" s="501"/>
      <c r="B185" s="462" t="s">
        <v>331</v>
      </c>
      <c r="C185" s="463" t="s">
        <v>332</v>
      </c>
      <c r="D185" s="463" t="s">
        <v>333</v>
      </c>
      <c r="E185" s="463" t="s">
        <v>334</v>
      </c>
      <c r="F185" s="463" t="s">
        <v>335</v>
      </c>
      <c r="G185" s="463" t="s">
        <v>336</v>
      </c>
      <c r="H185" s="463" t="s">
        <v>337</v>
      </c>
      <c r="I185" s="464" t="s">
        <v>338</v>
      </c>
      <c r="AL185" s="461"/>
      <c r="AM185" s="516" t="s">
        <v>294</v>
      </c>
      <c r="AN185" s="517" t="s">
        <v>295</v>
      </c>
      <c r="AO185" s="517" t="s">
        <v>296</v>
      </c>
      <c r="AP185" s="517" t="s">
        <v>297</v>
      </c>
      <c r="AQ185" s="517" t="s">
        <v>298</v>
      </c>
      <c r="AR185" s="517" t="s">
        <v>290</v>
      </c>
      <c r="AS185" s="517" t="s">
        <v>299</v>
      </c>
      <c r="AT185" s="518" t="s">
        <v>300</v>
      </c>
    </row>
    <row r="186" spans="1:46" s="460" customFormat="1" ht="15">
      <c r="A186" s="465" t="s">
        <v>330</v>
      </c>
      <c r="B186" s="502">
        <v>0.1166948</v>
      </c>
      <c r="C186" s="473">
        <v>0.1508264</v>
      </c>
      <c r="D186" s="473">
        <v>0.22470509999999999</v>
      </c>
      <c r="E186" s="474">
        <v>0</v>
      </c>
      <c r="F186" s="473">
        <v>4.0795248887758179E-2</v>
      </c>
      <c r="G186" s="473">
        <v>1.1000000000000001</v>
      </c>
      <c r="H186" s="475">
        <v>0.3</v>
      </c>
      <c r="I186" s="476"/>
      <c r="AL186" s="471" t="s">
        <v>330</v>
      </c>
      <c r="AM186" s="504">
        <v>0.1166948</v>
      </c>
      <c r="AN186" s="473">
        <v>0.1508264</v>
      </c>
      <c r="AO186" s="473">
        <v>0.22470509999999999</v>
      </c>
      <c r="AP186" s="474">
        <v>0.01</v>
      </c>
      <c r="AQ186" s="473">
        <v>4.0795248887758179E-2</v>
      </c>
      <c r="AR186" s="473">
        <v>1.1000000000000001</v>
      </c>
      <c r="AS186" s="475">
        <v>0.3</v>
      </c>
      <c r="AT186" s="476"/>
    </row>
    <row r="187" spans="1:46" s="460" customFormat="1" ht="15">
      <c r="A187" s="477" t="s">
        <v>329</v>
      </c>
      <c r="B187" s="505">
        <v>3.8484829999999999</v>
      </c>
      <c r="C187" s="506">
        <v>4.061083</v>
      </c>
      <c r="D187" s="480"/>
      <c r="E187" s="481"/>
      <c r="F187" s="506">
        <v>27.655676182353822</v>
      </c>
      <c r="G187" s="480"/>
      <c r="H187" s="480"/>
      <c r="I187" s="507">
        <v>0.4</v>
      </c>
      <c r="AL187" s="483" t="s">
        <v>301</v>
      </c>
      <c r="AM187" s="484"/>
      <c r="AN187" s="486">
        <v>0.19163839999999999</v>
      </c>
      <c r="AO187" s="486">
        <v>0.2351982</v>
      </c>
      <c r="AP187" s="480"/>
      <c r="AQ187" s="486">
        <v>3.7</v>
      </c>
      <c r="AR187" s="480"/>
      <c r="AS187" s="486">
        <v>2.7</v>
      </c>
      <c r="AT187" s="487"/>
    </row>
    <row r="188" spans="1:46" s="460" customFormat="1" ht="15">
      <c r="A188" s="477" t="s">
        <v>250</v>
      </c>
      <c r="B188" s="488"/>
      <c r="C188" s="480"/>
      <c r="D188" s="480"/>
      <c r="E188" s="485">
        <v>0</v>
      </c>
      <c r="F188" s="480"/>
      <c r="G188" s="480"/>
      <c r="H188" s="486">
        <v>0.6</v>
      </c>
      <c r="I188" s="487"/>
      <c r="AL188" s="483" t="s">
        <v>302</v>
      </c>
      <c r="AM188" s="484"/>
      <c r="AN188" s="486">
        <v>0.58733979999999997</v>
      </c>
      <c r="AO188" s="485">
        <v>0.01</v>
      </c>
      <c r="AP188" s="481"/>
      <c r="AQ188" s="486">
        <v>1.1000000000000001</v>
      </c>
      <c r="AR188" s="480"/>
      <c r="AS188" s="486">
        <v>14</v>
      </c>
      <c r="AT188" s="487"/>
    </row>
    <row r="189" spans="1:46" s="460" customFormat="1" ht="15">
      <c r="A189" s="477" t="s">
        <v>164</v>
      </c>
      <c r="B189" s="488"/>
      <c r="C189" s="486">
        <v>0.19163839999999999</v>
      </c>
      <c r="D189" s="486">
        <v>0.2351982</v>
      </c>
      <c r="E189" s="480"/>
      <c r="F189" s="486">
        <v>3.7</v>
      </c>
      <c r="G189" s="480"/>
      <c r="H189" s="486">
        <v>2.7</v>
      </c>
      <c r="I189" s="487"/>
      <c r="AL189" s="483" t="s">
        <v>303</v>
      </c>
      <c r="AM189" s="484"/>
      <c r="AN189" s="486">
        <v>0.79181250000000003</v>
      </c>
      <c r="AO189" s="486">
        <v>2.3287749999999998</v>
      </c>
      <c r="AP189" s="480"/>
      <c r="AQ189" s="486">
        <v>7.5</v>
      </c>
      <c r="AR189" s="480"/>
      <c r="AS189" s="480"/>
      <c r="AT189" s="487"/>
    </row>
    <row r="190" spans="1:46" s="460" customFormat="1" ht="15">
      <c r="A190" s="477" t="s">
        <v>165</v>
      </c>
      <c r="B190" s="488"/>
      <c r="C190" s="486">
        <v>0.58733979999999997</v>
      </c>
      <c r="D190" s="485">
        <v>0</v>
      </c>
      <c r="E190" s="481"/>
      <c r="F190" s="486">
        <v>1.1000000000000001</v>
      </c>
      <c r="G190" s="480"/>
      <c r="H190" s="486">
        <v>14</v>
      </c>
      <c r="I190" s="487"/>
      <c r="AL190" s="483" t="s">
        <v>329</v>
      </c>
      <c r="AM190" s="508">
        <v>3.8484829999999999</v>
      </c>
      <c r="AN190" s="506">
        <v>4.061083</v>
      </c>
      <c r="AO190" s="480"/>
      <c r="AP190" s="481"/>
      <c r="AQ190" s="506">
        <v>27.655676182353822</v>
      </c>
      <c r="AR190" s="480"/>
      <c r="AS190" s="480"/>
      <c r="AT190" s="507">
        <v>0.4</v>
      </c>
    </row>
    <row r="191" spans="1:46" s="460" customFormat="1" ht="15">
      <c r="A191" s="477" t="s">
        <v>166</v>
      </c>
      <c r="B191" s="488"/>
      <c r="C191" s="486">
        <v>0.79181250000000003</v>
      </c>
      <c r="D191" s="486">
        <v>2.3287749999999998</v>
      </c>
      <c r="E191" s="480"/>
      <c r="F191" s="486">
        <v>7.5</v>
      </c>
      <c r="G191" s="480"/>
      <c r="H191" s="480"/>
      <c r="I191" s="487"/>
      <c r="AL191" s="483" t="s">
        <v>304</v>
      </c>
      <c r="AM191" s="489">
        <v>0.84022140000000001</v>
      </c>
      <c r="AN191" s="479">
        <v>8.5486869999999993</v>
      </c>
      <c r="AO191" s="480"/>
      <c r="AP191" s="481"/>
      <c r="AQ191" s="514">
        <v>0.01</v>
      </c>
      <c r="AR191" s="480"/>
      <c r="AS191" s="480"/>
      <c r="AT191" s="482">
        <v>0.04</v>
      </c>
    </row>
    <row r="192" spans="1:46" s="460" customFormat="1" ht="16" thickBot="1">
      <c r="A192" s="490" t="s">
        <v>160</v>
      </c>
      <c r="B192" s="509">
        <v>0.84022140000000001</v>
      </c>
      <c r="C192" s="510">
        <v>8.5486869999999993</v>
      </c>
      <c r="D192" s="494"/>
      <c r="E192" s="493"/>
      <c r="F192" s="515">
        <v>0</v>
      </c>
      <c r="G192" s="494"/>
      <c r="H192" s="494"/>
      <c r="I192" s="511">
        <v>0.04</v>
      </c>
      <c r="AL192" s="496" t="s">
        <v>305</v>
      </c>
      <c r="AM192" s="497"/>
      <c r="AN192" s="494"/>
      <c r="AO192" s="494"/>
      <c r="AP192" s="512">
        <v>0.01</v>
      </c>
      <c r="AQ192" s="494"/>
      <c r="AR192" s="494"/>
      <c r="AS192" s="492">
        <v>0.6</v>
      </c>
      <c r="AT192" s="495"/>
    </row>
    <row r="193" spans="1:46" s="460" customFormat="1" ht="17">
      <c r="I193" s="498" t="s">
        <v>339</v>
      </c>
      <c r="AT193" s="498" t="s">
        <v>287</v>
      </c>
    </row>
    <row r="194" spans="1:46" s="460" customFormat="1" ht="17">
      <c r="A194" s="460" t="s">
        <v>260</v>
      </c>
      <c r="B194" s="499">
        <f>'Rawdata(ウエハ金属) '!BF31</f>
        <v>1.1054185165584496</v>
      </c>
      <c r="C194" s="500" t="s">
        <v>339</v>
      </c>
      <c r="AL194" s="460" t="s">
        <v>306</v>
      </c>
      <c r="AM194" s="499">
        <v>1.1054185165584496</v>
      </c>
      <c r="AN194" s="500" t="s">
        <v>287</v>
      </c>
    </row>
    <row r="195" spans="1:46" s="460" customFormat="1" ht="17">
      <c r="A195" s="460" t="s">
        <v>261</v>
      </c>
      <c r="B195" s="499">
        <f>'Rawdata(ウエハ金属) '!BF32</f>
        <v>4.8695962350172817</v>
      </c>
      <c r="C195" s="500" t="s">
        <v>339</v>
      </c>
      <c r="AL195" s="460" t="s">
        <v>307</v>
      </c>
      <c r="AM195" s="499">
        <v>4.8695962350172817</v>
      </c>
      <c r="AN195" s="500" t="s">
        <v>287</v>
      </c>
    </row>
    <row r="196" spans="1:46" s="460" customFormat="1" ht="17">
      <c r="A196" s="460" t="s">
        <v>282</v>
      </c>
      <c r="B196" s="499">
        <f>'Rawdata(ウエハ金属) '!CO31</f>
        <v>8.7058823529411786E-2</v>
      </c>
      <c r="C196" s="500" t="s">
        <v>339</v>
      </c>
      <c r="AL196" s="460" t="s">
        <v>308</v>
      </c>
      <c r="AM196" s="499">
        <v>8.7058823529411786E-2</v>
      </c>
      <c r="AN196" s="500" t="s">
        <v>287</v>
      </c>
    </row>
    <row r="197" spans="1:46" s="460" customFormat="1" ht="15"/>
    <row r="198" spans="1:46" s="460" customFormat="1" ht="15"/>
    <row r="199" spans="1:46" s="460" customFormat="1" ht="16" thickBot="1">
      <c r="A199" s="459" t="s">
        <v>18</v>
      </c>
      <c r="AL199" s="459" t="s">
        <v>18</v>
      </c>
    </row>
    <row r="200" spans="1:46" s="460" customFormat="1" ht="16" thickBot="1">
      <c r="A200" s="501"/>
      <c r="B200" s="462" t="s">
        <v>331</v>
      </c>
      <c r="C200" s="463" t="s">
        <v>332</v>
      </c>
      <c r="D200" s="463" t="s">
        <v>333</v>
      </c>
      <c r="E200" s="463" t="s">
        <v>334</v>
      </c>
      <c r="F200" s="463" t="s">
        <v>335</v>
      </c>
      <c r="G200" s="463" t="s">
        <v>336</v>
      </c>
      <c r="H200" s="463" t="s">
        <v>337</v>
      </c>
      <c r="I200" s="464" t="s">
        <v>338</v>
      </c>
      <c r="AL200" s="461"/>
      <c r="AM200" s="516" t="s">
        <v>294</v>
      </c>
      <c r="AN200" s="517" t="s">
        <v>295</v>
      </c>
      <c r="AO200" s="517" t="s">
        <v>296</v>
      </c>
      <c r="AP200" s="517" t="s">
        <v>297</v>
      </c>
      <c r="AQ200" s="517" t="s">
        <v>298</v>
      </c>
      <c r="AR200" s="517" t="s">
        <v>290</v>
      </c>
      <c r="AS200" s="517" t="s">
        <v>299</v>
      </c>
      <c r="AT200" s="518" t="s">
        <v>300</v>
      </c>
    </row>
    <row r="201" spans="1:46" s="460" customFormat="1" ht="15">
      <c r="A201" s="465" t="s">
        <v>330</v>
      </c>
      <c r="B201" s="513">
        <v>0</v>
      </c>
      <c r="C201" s="474">
        <v>0</v>
      </c>
      <c r="D201" s="473">
        <v>1.886964E-2</v>
      </c>
      <c r="E201" s="473">
        <v>0.19741905665257423</v>
      </c>
      <c r="F201" s="474">
        <v>0</v>
      </c>
      <c r="G201" s="474">
        <v>0</v>
      </c>
      <c r="H201" s="503">
        <v>0</v>
      </c>
      <c r="I201" s="476"/>
      <c r="AL201" s="471" t="s">
        <v>330</v>
      </c>
      <c r="AM201" s="472">
        <v>0.02</v>
      </c>
      <c r="AN201" s="474">
        <v>0.02</v>
      </c>
      <c r="AO201" s="473">
        <v>1.886964E-2</v>
      </c>
      <c r="AP201" s="473">
        <v>0.19741905665257423</v>
      </c>
      <c r="AQ201" s="474">
        <v>0.02</v>
      </c>
      <c r="AR201" s="474">
        <v>0.01</v>
      </c>
      <c r="AS201" s="503">
        <v>0.01</v>
      </c>
      <c r="AT201" s="476"/>
    </row>
    <row r="202" spans="1:46" s="460" customFormat="1" ht="15">
      <c r="A202" s="477" t="s">
        <v>329</v>
      </c>
      <c r="B202" s="505">
        <v>0.31093460000000001</v>
      </c>
      <c r="C202" s="506">
        <v>0.17881150000000001</v>
      </c>
      <c r="D202" s="480"/>
      <c r="E202" s="481"/>
      <c r="F202" s="506">
        <v>0.01</v>
      </c>
      <c r="G202" s="480"/>
      <c r="H202" s="480"/>
      <c r="I202" s="507">
        <v>0.01</v>
      </c>
      <c r="AL202" s="483" t="s">
        <v>301</v>
      </c>
      <c r="AM202" s="484"/>
      <c r="AN202" s="485">
        <v>0.02</v>
      </c>
      <c r="AO202" s="486">
        <v>5.5525390000000001E-2</v>
      </c>
      <c r="AP202" s="480"/>
      <c r="AQ202" s="486">
        <v>0.05</v>
      </c>
      <c r="AR202" s="480"/>
      <c r="AS202" s="485">
        <v>0.01</v>
      </c>
      <c r="AT202" s="487"/>
    </row>
    <row r="203" spans="1:46" s="460" customFormat="1" ht="15">
      <c r="A203" s="477" t="s">
        <v>250</v>
      </c>
      <c r="B203" s="488"/>
      <c r="C203" s="480"/>
      <c r="D203" s="480"/>
      <c r="E203" s="485">
        <v>0</v>
      </c>
      <c r="F203" s="480"/>
      <c r="G203" s="480"/>
      <c r="H203" s="485">
        <v>0</v>
      </c>
      <c r="I203" s="487"/>
      <c r="AL203" s="483" t="s">
        <v>302</v>
      </c>
      <c r="AM203" s="484"/>
      <c r="AN203" s="486">
        <v>0.29306159999999998</v>
      </c>
      <c r="AO203" s="486">
        <v>0.26696440615518557</v>
      </c>
      <c r="AP203" s="481"/>
      <c r="AQ203" s="486">
        <v>0.03</v>
      </c>
      <c r="AR203" s="480"/>
      <c r="AS203" s="486">
        <v>0.03</v>
      </c>
      <c r="AT203" s="487"/>
    </row>
    <row r="204" spans="1:46" s="460" customFormat="1" ht="15">
      <c r="A204" s="477" t="s">
        <v>164</v>
      </c>
      <c r="B204" s="488"/>
      <c r="C204" s="485">
        <v>0</v>
      </c>
      <c r="D204" s="486">
        <v>5.5525390000000001E-2</v>
      </c>
      <c r="E204" s="480"/>
      <c r="F204" s="486">
        <v>0.05</v>
      </c>
      <c r="G204" s="480"/>
      <c r="H204" s="485">
        <v>0</v>
      </c>
      <c r="I204" s="487"/>
      <c r="AL204" s="483" t="s">
        <v>303</v>
      </c>
      <c r="AM204" s="484"/>
      <c r="AN204" s="486">
        <v>0.1608415</v>
      </c>
      <c r="AO204" s="486">
        <v>0.30728949999999999</v>
      </c>
      <c r="AP204" s="480"/>
      <c r="AQ204" s="486">
        <v>0.91</v>
      </c>
      <c r="AR204" s="480"/>
      <c r="AS204" s="480"/>
      <c r="AT204" s="487"/>
    </row>
    <row r="205" spans="1:46" s="460" customFormat="1" ht="15">
      <c r="A205" s="477" t="s">
        <v>165</v>
      </c>
      <c r="B205" s="488"/>
      <c r="C205" s="486">
        <v>0.29306159999999998</v>
      </c>
      <c r="D205" s="486">
        <v>0.26696440615518557</v>
      </c>
      <c r="E205" s="481"/>
      <c r="F205" s="486">
        <v>0.03</v>
      </c>
      <c r="G205" s="480"/>
      <c r="H205" s="486">
        <v>0.03</v>
      </c>
      <c r="I205" s="487"/>
      <c r="AL205" s="483" t="s">
        <v>329</v>
      </c>
      <c r="AM205" s="508">
        <v>0.31093460000000001</v>
      </c>
      <c r="AN205" s="506">
        <v>0.17881150000000001</v>
      </c>
      <c r="AO205" s="480"/>
      <c r="AP205" s="481"/>
      <c r="AQ205" s="506">
        <v>0.01</v>
      </c>
      <c r="AR205" s="480"/>
      <c r="AS205" s="480"/>
      <c r="AT205" s="507">
        <v>0.01</v>
      </c>
    </row>
    <row r="206" spans="1:46" s="460" customFormat="1" ht="15">
      <c r="A206" s="477" t="s">
        <v>166</v>
      </c>
      <c r="B206" s="488"/>
      <c r="C206" s="486">
        <v>0.1608415</v>
      </c>
      <c r="D206" s="486">
        <v>0.30728949999999999</v>
      </c>
      <c r="E206" s="480"/>
      <c r="F206" s="486">
        <v>0.91</v>
      </c>
      <c r="G206" s="480"/>
      <c r="H206" s="480"/>
      <c r="I206" s="487"/>
      <c r="AL206" s="483" t="s">
        <v>304</v>
      </c>
      <c r="AM206" s="489">
        <v>4.4342800000000002E-2</v>
      </c>
      <c r="AN206" s="479">
        <v>1.88958</v>
      </c>
      <c r="AO206" s="480"/>
      <c r="AP206" s="481"/>
      <c r="AQ206" s="479">
        <v>1.1216991855259898E-2</v>
      </c>
      <c r="AR206" s="480"/>
      <c r="AS206" s="480"/>
      <c r="AT206" s="482">
        <v>0.02</v>
      </c>
    </row>
    <row r="207" spans="1:46" s="460" customFormat="1" ht="16" thickBot="1">
      <c r="A207" s="490" t="s">
        <v>160</v>
      </c>
      <c r="B207" s="509">
        <v>4.4342800000000002E-2</v>
      </c>
      <c r="C207" s="510">
        <v>1.88958</v>
      </c>
      <c r="D207" s="494"/>
      <c r="E207" s="493"/>
      <c r="F207" s="510">
        <v>1.1216991855259898E-2</v>
      </c>
      <c r="G207" s="494"/>
      <c r="H207" s="494"/>
      <c r="I207" s="511">
        <v>0.02</v>
      </c>
      <c r="AL207" s="496" t="s">
        <v>305</v>
      </c>
      <c r="AM207" s="497"/>
      <c r="AN207" s="494"/>
      <c r="AO207" s="494"/>
      <c r="AP207" s="512">
        <v>0.01</v>
      </c>
      <c r="AQ207" s="494"/>
      <c r="AR207" s="494"/>
      <c r="AS207" s="512">
        <v>0.01</v>
      </c>
      <c r="AT207" s="495"/>
    </row>
    <row r="208" spans="1:46" s="460" customFormat="1" ht="17">
      <c r="I208" s="498" t="s">
        <v>339</v>
      </c>
      <c r="AT208" s="498" t="s">
        <v>287</v>
      </c>
    </row>
    <row r="209" spans="1:46" s="460" customFormat="1" ht="17">
      <c r="A209" s="460" t="s">
        <v>260</v>
      </c>
      <c r="B209" s="499">
        <f>'Rawdata(ウエハ金属) '!BG31</f>
        <v>2.6400000000000007E-2</v>
      </c>
      <c r="C209" s="500" t="s">
        <v>339</v>
      </c>
      <c r="AL209" s="460" t="s">
        <v>306</v>
      </c>
      <c r="AM209" s="499">
        <v>2.6400000000000007E-2</v>
      </c>
      <c r="AN209" s="500" t="s">
        <v>287</v>
      </c>
    </row>
    <row r="210" spans="1:46" s="460" customFormat="1" ht="17">
      <c r="A210" s="460" t="s">
        <v>261</v>
      </c>
      <c r="B210" s="499">
        <f>'Rawdata(ウエハ金属) '!BG32</f>
        <v>2.0387904911164035E-2</v>
      </c>
      <c r="C210" s="500" t="s">
        <v>339</v>
      </c>
      <c r="AL210" s="460" t="s">
        <v>307</v>
      </c>
      <c r="AM210" s="499">
        <v>2.0387904911164035E-2</v>
      </c>
      <c r="AN210" s="500" t="s">
        <v>287</v>
      </c>
    </row>
    <row r="211" spans="1:46" s="460" customFormat="1" ht="17">
      <c r="A211" s="460" t="s">
        <v>282</v>
      </c>
      <c r="B211" s="499">
        <f>'Rawdata(ウエハ金属) '!CP31</f>
        <v>2.782608695652174E-2</v>
      </c>
      <c r="C211" s="500" t="s">
        <v>339</v>
      </c>
      <c r="AL211" s="460" t="s">
        <v>308</v>
      </c>
      <c r="AM211" s="499">
        <v>2.782608695652174E-2</v>
      </c>
      <c r="AN211" s="500" t="s">
        <v>287</v>
      </c>
    </row>
    <row r="212" spans="1:46" s="460" customFormat="1" ht="15"/>
    <row r="213" spans="1:46" s="460" customFormat="1" ht="15"/>
    <row r="214" spans="1:46" s="460" customFormat="1" ht="16" thickBot="1">
      <c r="A214" s="459" t="s">
        <v>19</v>
      </c>
      <c r="AL214" s="459" t="s">
        <v>19</v>
      </c>
    </row>
    <row r="215" spans="1:46" s="460" customFormat="1" ht="16" thickBot="1">
      <c r="A215" s="501"/>
      <c r="B215" s="462" t="s">
        <v>331</v>
      </c>
      <c r="C215" s="463" t="s">
        <v>332</v>
      </c>
      <c r="D215" s="463" t="s">
        <v>333</v>
      </c>
      <c r="E215" s="463" t="s">
        <v>334</v>
      </c>
      <c r="F215" s="463" t="s">
        <v>335</v>
      </c>
      <c r="G215" s="463" t="s">
        <v>336</v>
      </c>
      <c r="H215" s="463" t="s">
        <v>337</v>
      </c>
      <c r="I215" s="464" t="s">
        <v>338</v>
      </c>
      <c r="AL215" s="461"/>
      <c r="AM215" s="516" t="s">
        <v>294</v>
      </c>
      <c r="AN215" s="517" t="s">
        <v>295</v>
      </c>
      <c r="AO215" s="517" t="s">
        <v>296</v>
      </c>
      <c r="AP215" s="517" t="s">
        <v>297</v>
      </c>
      <c r="AQ215" s="517" t="s">
        <v>298</v>
      </c>
      <c r="AR215" s="517" t="s">
        <v>290</v>
      </c>
      <c r="AS215" s="517" t="s">
        <v>299</v>
      </c>
      <c r="AT215" s="518" t="s">
        <v>300</v>
      </c>
    </row>
    <row r="216" spans="1:46" s="460" customFormat="1" ht="15">
      <c r="A216" s="465" t="s">
        <v>330</v>
      </c>
      <c r="B216" s="502">
        <v>75</v>
      </c>
      <c r="C216" s="473">
        <v>64.587450000000004</v>
      </c>
      <c r="D216" s="473">
        <v>91.426190000000005</v>
      </c>
      <c r="E216" s="473">
        <v>98.204747596109314</v>
      </c>
      <c r="F216" s="473">
        <v>303.23922273592513</v>
      </c>
      <c r="G216" s="473">
        <v>370</v>
      </c>
      <c r="H216" s="475">
        <v>54</v>
      </c>
      <c r="I216" s="476"/>
      <c r="AL216" s="471" t="s">
        <v>330</v>
      </c>
      <c r="AM216" s="504">
        <v>75</v>
      </c>
      <c r="AN216" s="473">
        <v>64.587450000000004</v>
      </c>
      <c r="AO216" s="473">
        <v>91.426190000000005</v>
      </c>
      <c r="AP216" s="473">
        <v>98.204747596109314</v>
      </c>
      <c r="AQ216" s="473">
        <v>303.23922273592513</v>
      </c>
      <c r="AR216" s="473">
        <v>370</v>
      </c>
      <c r="AS216" s="475">
        <v>54</v>
      </c>
      <c r="AT216" s="476"/>
    </row>
    <row r="217" spans="1:46" s="460" customFormat="1" ht="15">
      <c r="A217" s="477" t="s">
        <v>329</v>
      </c>
      <c r="B217" s="505">
        <v>21.623640000000002</v>
      </c>
      <c r="C217" s="506">
        <v>45.289169999999999</v>
      </c>
      <c r="D217" s="480"/>
      <c r="E217" s="481"/>
      <c r="F217" s="506">
        <v>218.2848088340582</v>
      </c>
      <c r="G217" s="480"/>
      <c r="H217" s="480"/>
      <c r="I217" s="507">
        <v>36</v>
      </c>
      <c r="AL217" s="483" t="s">
        <v>301</v>
      </c>
      <c r="AM217" s="484"/>
      <c r="AN217" s="486">
        <v>26.70626</v>
      </c>
      <c r="AO217" s="486">
        <v>11.970560000000001</v>
      </c>
      <c r="AP217" s="480"/>
      <c r="AQ217" s="486">
        <v>52</v>
      </c>
      <c r="AR217" s="480"/>
      <c r="AS217" s="486">
        <v>11</v>
      </c>
      <c r="AT217" s="487"/>
    </row>
    <row r="218" spans="1:46" s="460" customFormat="1" ht="15">
      <c r="A218" s="477" t="s">
        <v>250</v>
      </c>
      <c r="B218" s="488"/>
      <c r="C218" s="480"/>
      <c r="D218" s="480"/>
      <c r="E218" s="486">
        <v>76.557445065655145</v>
      </c>
      <c r="F218" s="480"/>
      <c r="G218" s="480"/>
      <c r="H218" s="486">
        <v>27</v>
      </c>
      <c r="I218" s="487"/>
      <c r="AL218" s="483" t="s">
        <v>302</v>
      </c>
      <c r="AM218" s="484"/>
      <c r="AN218" s="486">
        <v>14.977220000000001</v>
      </c>
      <c r="AO218" s="486">
        <v>273.09216540793625</v>
      </c>
      <c r="AP218" s="481"/>
      <c r="AQ218" s="486">
        <v>72</v>
      </c>
      <c r="AR218" s="480"/>
      <c r="AS218" s="485">
        <v>10</v>
      </c>
      <c r="AT218" s="487"/>
    </row>
    <row r="219" spans="1:46" s="460" customFormat="1" ht="15">
      <c r="A219" s="477" t="s">
        <v>164</v>
      </c>
      <c r="B219" s="488"/>
      <c r="C219" s="486">
        <v>26.70626</v>
      </c>
      <c r="D219" s="486">
        <v>11.970560000000001</v>
      </c>
      <c r="E219" s="480"/>
      <c r="F219" s="486">
        <v>52</v>
      </c>
      <c r="G219" s="480"/>
      <c r="H219" s="486">
        <v>11</v>
      </c>
      <c r="I219" s="487"/>
      <c r="AL219" s="483" t="s">
        <v>303</v>
      </c>
      <c r="AM219" s="484"/>
      <c r="AN219" s="486">
        <v>50.412770000000002</v>
      </c>
      <c r="AO219" s="486">
        <v>42.358269999999997</v>
      </c>
      <c r="AP219" s="480"/>
      <c r="AQ219" s="486">
        <v>247</v>
      </c>
      <c r="AR219" s="480"/>
      <c r="AS219" s="480"/>
      <c r="AT219" s="487"/>
    </row>
    <row r="220" spans="1:46" s="460" customFormat="1" ht="15">
      <c r="A220" s="477" t="s">
        <v>165</v>
      </c>
      <c r="B220" s="488"/>
      <c r="C220" s="486">
        <v>14.977220000000001</v>
      </c>
      <c r="D220" s="486">
        <v>273.09216540793625</v>
      </c>
      <c r="E220" s="481"/>
      <c r="F220" s="486">
        <v>72</v>
      </c>
      <c r="G220" s="480"/>
      <c r="H220" s="485">
        <v>0</v>
      </c>
      <c r="I220" s="487"/>
      <c r="AL220" s="483" t="s">
        <v>329</v>
      </c>
      <c r="AM220" s="508">
        <v>21.623640000000002</v>
      </c>
      <c r="AN220" s="506">
        <v>45.289169999999999</v>
      </c>
      <c r="AO220" s="480"/>
      <c r="AP220" s="481"/>
      <c r="AQ220" s="506">
        <v>218.2848088340582</v>
      </c>
      <c r="AR220" s="480"/>
      <c r="AS220" s="480"/>
      <c r="AT220" s="507">
        <v>36</v>
      </c>
    </row>
    <row r="221" spans="1:46" s="460" customFormat="1" ht="15">
      <c r="A221" s="477" t="s">
        <v>166</v>
      </c>
      <c r="B221" s="488"/>
      <c r="C221" s="486">
        <v>50.412770000000002</v>
      </c>
      <c r="D221" s="486">
        <v>42.358269999999997</v>
      </c>
      <c r="E221" s="480"/>
      <c r="F221" s="486">
        <v>247</v>
      </c>
      <c r="G221" s="480"/>
      <c r="H221" s="480"/>
      <c r="I221" s="487"/>
      <c r="AL221" s="483" t="s">
        <v>304</v>
      </c>
      <c r="AM221" s="489">
        <v>13.64528</v>
      </c>
      <c r="AN221" s="479">
        <v>46.158110000000001</v>
      </c>
      <c r="AO221" s="480"/>
      <c r="AP221" s="481"/>
      <c r="AQ221" s="479">
        <v>101.29049797019229</v>
      </c>
      <c r="AR221" s="480"/>
      <c r="AS221" s="480"/>
      <c r="AT221" s="482">
        <v>13</v>
      </c>
    </row>
    <row r="222" spans="1:46" s="460" customFormat="1" ht="16" thickBot="1">
      <c r="A222" s="490" t="s">
        <v>160</v>
      </c>
      <c r="B222" s="509">
        <v>13.64528</v>
      </c>
      <c r="C222" s="510">
        <v>46.158110000000001</v>
      </c>
      <c r="D222" s="494"/>
      <c r="E222" s="493"/>
      <c r="F222" s="510">
        <v>101.29049797019229</v>
      </c>
      <c r="G222" s="494"/>
      <c r="H222" s="494"/>
      <c r="I222" s="511">
        <v>13</v>
      </c>
      <c r="AL222" s="496" t="s">
        <v>305</v>
      </c>
      <c r="AM222" s="497"/>
      <c r="AN222" s="494"/>
      <c r="AO222" s="494"/>
      <c r="AP222" s="492">
        <v>76.557445065655145</v>
      </c>
      <c r="AQ222" s="494"/>
      <c r="AR222" s="494"/>
      <c r="AS222" s="492">
        <v>27</v>
      </c>
      <c r="AT222" s="495"/>
    </row>
    <row r="223" spans="1:46" s="460" customFormat="1" ht="17">
      <c r="I223" s="498" t="s">
        <v>339</v>
      </c>
      <c r="AT223" s="498" t="s">
        <v>287</v>
      </c>
    </row>
    <row r="224" spans="1:46" s="460" customFormat="1" ht="17">
      <c r="A224" s="460" t="s">
        <v>260</v>
      </c>
      <c r="B224" s="499">
        <f>'Rawdata(ウエハ金属) '!BH31</f>
        <v>108.67722609257648</v>
      </c>
      <c r="C224" s="500" t="s">
        <v>339</v>
      </c>
      <c r="AL224" s="460" t="s">
        <v>306</v>
      </c>
      <c r="AM224" s="499">
        <v>108.67722609257648</v>
      </c>
      <c r="AN224" s="500" t="s">
        <v>287</v>
      </c>
    </row>
    <row r="225" spans="1:46" s="460" customFormat="1" ht="17">
      <c r="A225" s="460" t="s">
        <v>261</v>
      </c>
      <c r="B225" s="499">
        <f>'Rawdata(ウエハ金属) '!BH32</f>
        <v>156.7587921820554</v>
      </c>
      <c r="C225" s="500" t="s">
        <v>339</v>
      </c>
      <c r="AL225" s="460" t="s">
        <v>307</v>
      </c>
      <c r="AM225" s="499">
        <v>156.7587921820554</v>
      </c>
      <c r="AN225" s="500" t="s">
        <v>287</v>
      </c>
    </row>
    <row r="226" spans="1:46" s="460" customFormat="1" ht="17">
      <c r="A226" s="460" t="s">
        <v>282</v>
      </c>
      <c r="B226" s="499">
        <f>'Rawdata(ウエハ金属) '!CQ31</f>
        <v>12.333333333333334</v>
      </c>
      <c r="C226" s="500" t="s">
        <v>339</v>
      </c>
      <c r="AL226" s="460" t="s">
        <v>308</v>
      </c>
      <c r="AM226" s="499">
        <v>12.333333333333334</v>
      </c>
      <c r="AN226" s="500" t="s">
        <v>287</v>
      </c>
    </row>
    <row r="227" spans="1:46" s="460" customFormat="1" ht="15"/>
    <row r="228" spans="1:46" s="460" customFormat="1" ht="15"/>
    <row r="229" spans="1:46" s="460" customFormat="1" ht="16" thickBot="1">
      <c r="A229" s="459" t="s">
        <v>20</v>
      </c>
      <c r="AL229" s="459" t="s">
        <v>20</v>
      </c>
    </row>
    <row r="230" spans="1:46" s="460" customFormat="1" ht="16" thickBot="1">
      <c r="A230" s="501"/>
      <c r="B230" s="462" t="s">
        <v>331</v>
      </c>
      <c r="C230" s="463" t="s">
        <v>332</v>
      </c>
      <c r="D230" s="463" t="s">
        <v>333</v>
      </c>
      <c r="E230" s="463" t="s">
        <v>334</v>
      </c>
      <c r="F230" s="463" t="s">
        <v>335</v>
      </c>
      <c r="G230" s="463" t="s">
        <v>336</v>
      </c>
      <c r="H230" s="463" t="s">
        <v>337</v>
      </c>
      <c r="I230" s="464" t="s">
        <v>338</v>
      </c>
      <c r="AL230" s="461"/>
      <c r="AM230" s="516" t="s">
        <v>294</v>
      </c>
      <c r="AN230" s="517" t="s">
        <v>295</v>
      </c>
      <c r="AO230" s="517" t="s">
        <v>296</v>
      </c>
      <c r="AP230" s="517" t="s">
        <v>297</v>
      </c>
      <c r="AQ230" s="517" t="s">
        <v>298</v>
      </c>
      <c r="AR230" s="517" t="s">
        <v>290</v>
      </c>
      <c r="AS230" s="517" t="s">
        <v>299</v>
      </c>
      <c r="AT230" s="518" t="s">
        <v>300</v>
      </c>
    </row>
    <row r="231" spans="1:46" s="460" customFormat="1" ht="15">
      <c r="A231" s="465" t="s">
        <v>330</v>
      </c>
      <c r="B231" s="502">
        <v>10.92126</v>
      </c>
      <c r="C231" s="473">
        <v>0.1438702</v>
      </c>
      <c r="D231" s="473">
        <v>0.104334</v>
      </c>
      <c r="E231" s="473">
        <v>8.1411268380118945E-2</v>
      </c>
      <c r="F231" s="474">
        <v>0</v>
      </c>
      <c r="G231" s="473">
        <v>27</v>
      </c>
      <c r="H231" s="503">
        <v>0</v>
      </c>
      <c r="I231" s="476"/>
      <c r="AL231" s="471" t="s">
        <v>330</v>
      </c>
      <c r="AM231" s="504">
        <v>10.92126</v>
      </c>
      <c r="AN231" s="473">
        <v>0.1438702</v>
      </c>
      <c r="AO231" s="473">
        <v>0.104334</v>
      </c>
      <c r="AP231" s="473">
        <v>8.1411268380118945E-2</v>
      </c>
      <c r="AQ231" s="474">
        <v>0.1</v>
      </c>
      <c r="AR231" s="473">
        <v>27</v>
      </c>
      <c r="AS231" s="503">
        <v>0.08</v>
      </c>
      <c r="AT231" s="476"/>
    </row>
    <row r="232" spans="1:46" s="460" customFormat="1" ht="15">
      <c r="A232" s="477" t="s">
        <v>329</v>
      </c>
      <c r="B232" s="505">
        <v>0.46529809999999999</v>
      </c>
      <c r="C232" s="506">
        <v>0.43246630000000003</v>
      </c>
      <c r="D232" s="480"/>
      <c r="E232" s="481"/>
      <c r="F232" s="506">
        <v>0.05</v>
      </c>
      <c r="G232" s="480"/>
      <c r="H232" s="480"/>
      <c r="I232" s="507">
        <v>0.2</v>
      </c>
      <c r="AL232" s="483" t="s">
        <v>301</v>
      </c>
      <c r="AM232" s="484"/>
      <c r="AN232" s="486">
        <v>0.21269779999999999</v>
      </c>
      <c r="AO232" s="486">
        <v>0.47944140000000002</v>
      </c>
      <c r="AP232" s="480"/>
      <c r="AQ232" s="486">
        <v>0.1</v>
      </c>
      <c r="AR232" s="480"/>
      <c r="AS232" s="485">
        <v>0.08</v>
      </c>
      <c r="AT232" s="487"/>
    </row>
    <row r="233" spans="1:46" s="460" customFormat="1" ht="15">
      <c r="A233" s="477" t="s">
        <v>250</v>
      </c>
      <c r="B233" s="488"/>
      <c r="C233" s="480"/>
      <c r="D233" s="480"/>
      <c r="E233" s="485">
        <v>0</v>
      </c>
      <c r="F233" s="480"/>
      <c r="G233" s="480"/>
      <c r="H233" s="485">
        <v>0</v>
      </c>
      <c r="I233" s="487"/>
      <c r="AL233" s="483" t="s">
        <v>302</v>
      </c>
      <c r="AM233" s="484"/>
      <c r="AN233" s="486">
        <v>0.46026359999999999</v>
      </c>
      <c r="AO233" s="486">
        <v>0.17403486713594291</v>
      </c>
      <c r="AP233" s="481"/>
      <c r="AQ233" s="486">
        <v>0.2</v>
      </c>
      <c r="AR233" s="480"/>
      <c r="AS233" s="485">
        <v>0.08</v>
      </c>
      <c r="AT233" s="487"/>
    </row>
    <row r="234" spans="1:46" s="460" customFormat="1" ht="15">
      <c r="A234" s="477" t="s">
        <v>164</v>
      </c>
      <c r="B234" s="488"/>
      <c r="C234" s="486">
        <v>0.21269779999999999</v>
      </c>
      <c r="D234" s="486">
        <v>0.47944140000000002</v>
      </c>
      <c r="E234" s="480"/>
      <c r="F234" s="486">
        <v>0.1</v>
      </c>
      <c r="G234" s="480"/>
      <c r="H234" s="485">
        <v>0</v>
      </c>
      <c r="I234" s="487"/>
      <c r="AL234" s="483" t="s">
        <v>303</v>
      </c>
      <c r="AM234" s="484"/>
      <c r="AN234" s="486">
        <v>0.52246300000000001</v>
      </c>
      <c r="AO234" s="486">
        <v>21.84252</v>
      </c>
      <c r="AP234" s="480"/>
      <c r="AQ234" s="485">
        <v>0.06</v>
      </c>
      <c r="AR234" s="480"/>
      <c r="AS234" s="480"/>
      <c r="AT234" s="487"/>
    </row>
    <row r="235" spans="1:46" s="460" customFormat="1" ht="15">
      <c r="A235" s="477" t="s">
        <v>165</v>
      </c>
      <c r="B235" s="488"/>
      <c r="C235" s="486">
        <v>0.46026359999999999</v>
      </c>
      <c r="D235" s="486">
        <v>0.17403486713594291</v>
      </c>
      <c r="E235" s="481"/>
      <c r="F235" s="486">
        <v>0.2</v>
      </c>
      <c r="G235" s="480"/>
      <c r="H235" s="485">
        <v>0</v>
      </c>
      <c r="I235" s="487"/>
      <c r="AL235" s="483" t="s">
        <v>329</v>
      </c>
      <c r="AM235" s="508">
        <v>0.46529809999999999</v>
      </c>
      <c r="AN235" s="506">
        <v>0.43246630000000003</v>
      </c>
      <c r="AO235" s="480"/>
      <c r="AP235" s="481"/>
      <c r="AQ235" s="506">
        <v>0.05</v>
      </c>
      <c r="AR235" s="480"/>
      <c r="AS235" s="480"/>
      <c r="AT235" s="507">
        <v>0.2</v>
      </c>
    </row>
    <row r="236" spans="1:46" s="460" customFormat="1" ht="15">
      <c r="A236" s="477" t="s">
        <v>166</v>
      </c>
      <c r="B236" s="488"/>
      <c r="C236" s="486">
        <v>0.52246300000000001</v>
      </c>
      <c r="D236" s="486">
        <v>21.84252</v>
      </c>
      <c r="E236" s="480"/>
      <c r="F236" s="485">
        <v>0</v>
      </c>
      <c r="G236" s="480"/>
      <c r="H236" s="480"/>
      <c r="I236" s="487"/>
      <c r="AL236" s="483" t="s">
        <v>304</v>
      </c>
      <c r="AM236" s="489">
        <v>0.2427455</v>
      </c>
      <c r="AN236" s="479">
        <v>0.7240991</v>
      </c>
      <c r="AO236" s="480"/>
      <c r="AP236" s="481"/>
      <c r="AQ236" s="514">
        <v>0.05</v>
      </c>
      <c r="AR236" s="480"/>
      <c r="AS236" s="480"/>
      <c r="AT236" s="482">
        <v>0.2</v>
      </c>
    </row>
    <row r="237" spans="1:46" s="460" customFormat="1" ht="16" thickBot="1">
      <c r="A237" s="490" t="s">
        <v>160</v>
      </c>
      <c r="B237" s="509">
        <v>0.2427455</v>
      </c>
      <c r="C237" s="510">
        <v>0.7240991</v>
      </c>
      <c r="D237" s="494"/>
      <c r="E237" s="493"/>
      <c r="F237" s="515">
        <v>0</v>
      </c>
      <c r="G237" s="494"/>
      <c r="H237" s="494"/>
      <c r="I237" s="511">
        <v>0.2</v>
      </c>
      <c r="AL237" s="496" t="s">
        <v>305</v>
      </c>
      <c r="AM237" s="497"/>
      <c r="AN237" s="494"/>
      <c r="AO237" s="494"/>
      <c r="AP237" s="512">
        <v>0.05</v>
      </c>
      <c r="AQ237" s="494"/>
      <c r="AR237" s="494"/>
      <c r="AS237" s="512">
        <v>0.08</v>
      </c>
      <c r="AT237" s="495"/>
    </row>
    <row r="238" spans="1:46" s="460" customFormat="1" ht="17">
      <c r="I238" s="498" t="s">
        <v>339</v>
      </c>
      <c r="AT238" s="498" t="s">
        <v>287</v>
      </c>
    </row>
    <row r="239" spans="1:46" s="460" customFormat="1" ht="17">
      <c r="A239" s="460" t="s">
        <v>260</v>
      </c>
      <c r="B239" s="499">
        <f>'Rawdata(ウエハ金属) '!BI31</f>
        <v>0.13275247220561423</v>
      </c>
      <c r="C239" s="500" t="s">
        <v>339</v>
      </c>
      <c r="AL239" s="460" t="s">
        <v>306</v>
      </c>
      <c r="AM239" s="499">
        <v>0.13275247220561423</v>
      </c>
      <c r="AN239" s="500" t="s">
        <v>287</v>
      </c>
    </row>
    <row r="240" spans="1:46" s="460" customFormat="1" ht="17">
      <c r="A240" s="460" t="s">
        <v>261</v>
      </c>
      <c r="B240" s="499">
        <f>'Rawdata(ウエハ金属) '!BI32</f>
        <v>0.1174966740585803</v>
      </c>
      <c r="C240" s="500" t="s">
        <v>339</v>
      </c>
      <c r="AL240" s="460" t="s">
        <v>307</v>
      </c>
      <c r="AM240" s="499">
        <v>0.1174966740585803</v>
      </c>
      <c r="AN240" s="500" t="s">
        <v>287</v>
      </c>
    </row>
    <row r="241" spans="1:46" s="460" customFormat="1" ht="17">
      <c r="A241" s="460" t="s">
        <v>282</v>
      </c>
      <c r="B241" s="499">
        <f>'Rawdata(ウエハ金属) '!CR31</f>
        <v>6.0000000000000012E-2</v>
      </c>
      <c r="C241" s="500" t="s">
        <v>339</v>
      </c>
      <c r="AL241" s="460" t="s">
        <v>308</v>
      </c>
      <c r="AM241" s="499">
        <v>6.0000000000000012E-2</v>
      </c>
      <c r="AN241" s="500" t="s">
        <v>287</v>
      </c>
    </row>
    <row r="242" spans="1:46" s="460" customFormat="1" ht="15"/>
    <row r="243" spans="1:46" s="460" customFormat="1" ht="15"/>
    <row r="244" spans="1:46" s="460" customFormat="1" ht="16" thickBot="1">
      <c r="A244" s="459" t="s">
        <v>21</v>
      </c>
      <c r="AL244" s="459" t="s">
        <v>21</v>
      </c>
    </row>
    <row r="245" spans="1:46" s="460" customFormat="1" ht="16" thickBot="1">
      <c r="A245" s="501"/>
      <c r="B245" s="462" t="s">
        <v>331</v>
      </c>
      <c r="C245" s="463" t="s">
        <v>332</v>
      </c>
      <c r="D245" s="463" t="s">
        <v>333</v>
      </c>
      <c r="E245" s="463" t="s">
        <v>334</v>
      </c>
      <c r="F245" s="463" t="s">
        <v>335</v>
      </c>
      <c r="G245" s="463" t="s">
        <v>336</v>
      </c>
      <c r="H245" s="463" t="s">
        <v>337</v>
      </c>
      <c r="I245" s="464" t="s">
        <v>338</v>
      </c>
      <c r="AL245" s="461"/>
      <c r="AM245" s="516" t="s">
        <v>294</v>
      </c>
      <c r="AN245" s="517" t="s">
        <v>295</v>
      </c>
      <c r="AO245" s="517" t="s">
        <v>296</v>
      </c>
      <c r="AP245" s="517" t="s">
        <v>297</v>
      </c>
      <c r="AQ245" s="517" t="s">
        <v>298</v>
      </c>
      <c r="AR245" s="517" t="s">
        <v>290</v>
      </c>
      <c r="AS245" s="517" t="s">
        <v>299</v>
      </c>
      <c r="AT245" s="518" t="s">
        <v>300</v>
      </c>
    </row>
    <row r="246" spans="1:46" s="460" customFormat="1" ht="15">
      <c r="A246" s="465" t="s">
        <v>330</v>
      </c>
      <c r="B246" s="502">
        <v>2.6696259999999999E-2</v>
      </c>
      <c r="C246" s="473">
        <v>2.552571E-2</v>
      </c>
      <c r="D246" s="473">
        <v>1.4622110000000001E-2</v>
      </c>
      <c r="E246" s="473">
        <v>2.8877242793384047E-2</v>
      </c>
      <c r="F246" s="474">
        <v>0</v>
      </c>
      <c r="G246" s="474">
        <v>0</v>
      </c>
      <c r="H246" s="503">
        <v>0</v>
      </c>
      <c r="I246" s="476"/>
      <c r="AL246" s="471" t="s">
        <v>330</v>
      </c>
      <c r="AM246" s="504">
        <v>2.6696259999999999E-2</v>
      </c>
      <c r="AN246" s="473">
        <v>2.552571E-2</v>
      </c>
      <c r="AO246" s="473">
        <v>1.4622110000000001E-2</v>
      </c>
      <c r="AP246" s="473">
        <v>2.8877242793384047E-2</v>
      </c>
      <c r="AQ246" s="474">
        <v>0.01</v>
      </c>
      <c r="AR246" s="474">
        <v>0.01</v>
      </c>
      <c r="AS246" s="503">
        <v>0.01</v>
      </c>
      <c r="AT246" s="476"/>
    </row>
    <row r="247" spans="1:46" s="460" customFormat="1" ht="15">
      <c r="A247" s="477" t="s">
        <v>329</v>
      </c>
      <c r="B247" s="505">
        <v>0.02</v>
      </c>
      <c r="C247" s="506">
        <v>3.5618259999999999E-2</v>
      </c>
      <c r="D247" s="480"/>
      <c r="E247" s="481"/>
      <c r="F247" s="506">
        <v>0.21101426168745568</v>
      </c>
      <c r="G247" s="480"/>
      <c r="H247" s="480"/>
      <c r="I247" s="507">
        <v>0.01</v>
      </c>
      <c r="AL247" s="483" t="s">
        <v>301</v>
      </c>
      <c r="AM247" s="484"/>
      <c r="AN247" s="486">
        <v>1.418233E-2</v>
      </c>
      <c r="AO247" s="485">
        <v>0.01</v>
      </c>
      <c r="AP247" s="480"/>
      <c r="AQ247" s="485">
        <v>0.01</v>
      </c>
      <c r="AR247" s="480"/>
      <c r="AS247" s="485">
        <v>0.01</v>
      </c>
      <c r="AT247" s="487"/>
    </row>
    <row r="248" spans="1:46" s="460" customFormat="1" ht="15">
      <c r="A248" s="477" t="s">
        <v>250</v>
      </c>
      <c r="B248" s="488"/>
      <c r="C248" s="480"/>
      <c r="D248" s="480"/>
      <c r="E248" s="486">
        <v>2.3104656674105221E-2</v>
      </c>
      <c r="F248" s="480"/>
      <c r="G248" s="480"/>
      <c r="H248" s="485">
        <v>0</v>
      </c>
      <c r="I248" s="487"/>
      <c r="AL248" s="483" t="s">
        <v>302</v>
      </c>
      <c r="AM248" s="484"/>
      <c r="AN248" s="486">
        <v>0.73820529999999995</v>
      </c>
      <c r="AO248" s="486">
        <v>0.21331375467050728</v>
      </c>
      <c r="AP248" s="481"/>
      <c r="AQ248" s="486">
        <v>0.04</v>
      </c>
      <c r="AR248" s="480"/>
      <c r="AS248" s="485">
        <v>0.01</v>
      </c>
      <c r="AT248" s="487"/>
    </row>
    <row r="249" spans="1:46" s="460" customFormat="1" ht="15">
      <c r="A249" s="477" t="s">
        <v>164</v>
      </c>
      <c r="B249" s="488"/>
      <c r="C249" s="486">
        <v>1.418233E-2</v>
      </c>
      <c r="D249" s="485">
        <v>0</v>
      </c>
      <c r="E249" s="480"/>
      <c r="F249" s="485">
        <v>0</v>
      </c>
      <c r="G249" s="480"/>
      <c r="H249" s="485">
        <v>0</v>
      </c>
      <c r="I249" s="487"/>
      <c r="AL249" s="483" t="s">
        <v>303</v>
      </c>
      <c r="AM249" s="484"/>
      <c r="AN249" s="486">
        <v>2.2368530000000001E-2</v>
      </c>
      <c r="AO249" s="486">
        <v>3.3308499999999998E-2</v>
      </c>
      <c r="AP249" s="480"/>
      <c r="AQ249" s="486">
        <v>0.03</v>
      </c>
      <c r="AR249" s="480"/>
      <c r="AS249" s="480"/>
      <c r="AT249" s="487"/>
    </row>
    <row r="250" spans="1:46" s="460" customFormat="1" ht="15">
      <c r="A250" s="477" t="s">
        <v>165</v>
      </c>
      <c r="B250" s="488"/>
      <c r="C250" s="486">
        <v>0.73820529999999995</v>
      </c>
      <c r="D250" s="486">
        <v>0.21331375467050728</v>
      </c>
      <c r="E250" s="481"/>
      <c r="F250" s="486">
        <v>0.04</v>
      </c>
      <c r="G250" s="480"/>
      <c r="H250" s="485">
        <v>0</v>
      </c>
      <c r="I250" s="487"/>
      <c r="AL250" s="483" t="s">
        <v>329</v>
      </c>
      <c r="AM250" s="508">
        <v>0.02</v>
      </c>
      <c r="AN250" s="506">
        <v>3.5618259999999999E-2</v>
      </c>
      <c r="AO250" s="480"/>
      <c r="AP250" s="481"/>
      <c r="AQ250" s="506">
        <v>0.21101426168745568</v>
      </c>
      <c r="AR250" s="480"/>
      <c r="AS250" s="480"/>
      <c r="AT250" s="507">
        <v>0.01</v>
      </c>
    </row>
    <row r="251" spans="1:46" s="460" customFormat="1" ht="15">
      <c r="A251" s="477" t="s">
        <v>166</v>
      </c>
      <c r="B251" s="488"/>
      <c r="C251" s="486">
        <v>2.2368530000000001E-2</v>
      </c>
      <c r="D251" s="486">
        <v>3.3308499999999998E-2</v>
      </c>
      <c r="E251" s="480"/>
      <c r="F251" s="486">
        <v>0.03</v>
      </c>
      <c r="G251" s="480"/>
      <c r="H251" s="480"/>
      <c r="I251" s="487"/>
      <c r="AL251" s="483" t="s">
        <v>304</v>
      </c>
      <c r="AM251" s="521">
        <v>0.02</v>
      </c>
      <c r="AN251" s="479">
        <v>0.1715074</v>
      </c>
      <c r="AO251" s="480"/>
      <c r="AP251" s="481"/>
      <c r="AQ251" s="479">
        <v>1.9431192780018702E-2</v>
      </c>
      <c r="AR251" s="480"/>
      <c r="AS251" s="480"/>
      <c r="AT251" s="482">
        <v>0.01</v>
      </c>
    </row>
    <row r="252" spans="1:46" s="460" customFormat="1" ht="16" thickBot="1">
      <c r="A252" s="490" t="s">
        <v>160</v>
      </c>
      <c r="B252" s="522">
        <v>0</v>
      </c>
      <c r="C252" s="510">
        <v>0.1715074</v>
      </c>
      <c r="D252" s="494"/>
      <c r="E252" s="493"/>
      <c r="F252" s="510">
        <v>1.9431192780018702E-2</v>
      </c>
      <c r="G252" s="494"/>
      <c r="H252" s="494"/>
      <c r="I252" s="511">
        <v>0.01</v>
      </c>
      <c r="AL252" s="496" t="s">
        <v>305</v>
      </c>
      <c r="AM252" s="497"/>
      <c r="AN252" s="494"/>
      <c r="AO252" s="494"/>
      <c r="AP252" s="492">
        <v>2.3104656674105221E-2</v>
      </c>
      <c r="AQ252" s="494"/>
      <c r="AR252" s="494"/>
      <c r="AS252" s="512">
        <v>0.01</v>
      </c>
      <c r="AT252" s="495"/>
    </row>
    <row r="253" spans="1:46" s="460" customFormat="1" ht="17">
      <c r="I253" s="498" t="s">
        <v>339</v>
      </c>
      <c r="AT253" s="498" t="s">
        <v>287</v>
      </c>
    </row>
    <row r="254" spans="1:46" s="460" customFormat="1" ht="17">
      <c r="A254" s="460" t="s">
        <v>260</v>
      </c>
      <c r="B254" s="499">
        <f>'Rawdata(ウエハ金属) '!BJ31</f>
        <v>2.6980792643278188E-2</v>
      </c>
      <c r="C254" s="500" t="s">
        <v>339</v>
      </c>
      <c r="AL254" s="460" t="s">
        <v>306</v>
      </c>
      <c r="AM254" s="499">
        <v>2.6980792643278188E-2</v>
      </c>
      <c r="AN254" s="500" t="s">
        <v>287</v>
      </c>
    </row>
    <row r="255" spans="1:46" s="460" customFormat="1" ht="17">
      <c r="A255" s="460" t="s">
        <v>261</v>
      </c>
      <c r="B255" s="499">
        <f>'Rawdata(ウエハ金属) '!BJ32</f>
        <v>3.3085113757264979E-2</v>
      </c>
      <c r="C255" s="500" t="s">
        <v>339</v>
      </c>
      <c r="AL255" s="460" t="s">
        <v>307</v>
      </c>
      <c r="AM255" s="499">
        <v>3.3085113757264979E-2</v>
      </c>
      <c r="AN255" s="500" t="s">
        <v>287</v>
      </c>
    </row>
    <row r="256" spans="1:46" s="460" customFormat="1" ht="17">
      <c r="A256" s="460" t="s">
        <v>282</v>
      </c>
      <c r="B256" s="499">
        <f>'Rawdata(ウエハ金属) '!CS31</f>
        <v>1.9166666666666665E-2</v>
      </c>
      <c r="C256" s="500" t="s">
        <v>339</v>
      </c>
      <c r="AL256" s="460" t="s">
        <v>308</v>
      </c>
      <c r="AM256" s="499">
        <v>1.9166666666666665E-2</v>
      </c>
      <c r="AN256" s="500" t="s">
        <v>287</v>
      </c>
    </row>
    <row r="257" spans="1:46" s="460" customFormat="1" ht="15"/>
    <row r="258" spans="1:46" s="460" customFormat="1" ht="15"/>
    <row r="259" spans="1:46" s="460" customFormat="1" ht="15"/>
    <row r="260" spans="1:46" s="460" customFormat="1" ht="16" thickBot="1">
      <c r="A260" s="459" t="s">
        <v>291</v>
      </c>
      <c r="AL260" s="459" t="s">
        <v>22</v>
      </c>
    </row>
    <row r="261" spans="1:46" s="460" customFormat="1" ht="16" thickBot="1">
      <c r="A261" s="501"/>
      <c r="B261" s="462" t="s">
        <v>331</v>
      </c>
      <c r="C261" s="463" t="s">
        <v>332</v>
      </c>
      <c r="D261" s="463" t="s">
        <v>333</v>
      </c>
      <c r="E261" s="463" t="s">
        <v>334</v>
      </c>
      <c r="F261" s="463" t="s">
        <v>335</v>
      </c>
      <c r="G261" s="463" t="s">
        <v>336</v>
      </c>
      <c r="H261" s="463" t="s">
        <v>337</v>
      </c>
      <c r="I261" s="464" t="s">
        <v>338</v>
      </c>
      <c r="AL261" s="461"/>
      <c r="AM261" s="516" t="s">
        <v>294</v>
      </c>
      <c r="AN261" s="517" t="s">
        <v>295</v>
      </c>
      <c r="AO261" s="517" t="s">
        <v>296</v>
      </c>
      <c r="AP261" s="517" t="s">
        <v>297</v>
      </c>
      <c r="AQ261" s="517" t="s">
        <v>298</v>
      </c>
      <c r="AR261" s="517" t="s">
        <v>290</v>
      </c>
      <c r="AS261" s="517" t="s">
        <v>299</v>
      </c>
      <c r="AT261" s="518" t="s">
        <v>300</v>
      </c>
    </row>
    <row r="262" spans="1:46" s="460" customFormat="1" ht="15">
      <c r="A262" s="465" t="s">
        <v>330</v>
      </c>
      <c r="B262" s="513">
        <v>0</v>
      </c>
      <c r="C262" s="474">
        <v>0</v>
      </c>
      <c r="D262" s="474">
        <v>0</v>
      </c>
      <c r="E262" s="474">
        <v>0</v>
      </c>
      <c r="F262" s="473">
        <v>3.6511873246954936E-2</v>
      </c>
      <c r="G262" s="474">
        <v>0</v>
      </c>
      <c r="H262" s="475">
        <v>0.08</v>
      </c>
      <c r="I262" s="476"/>
      <c r="AL262" s="471" t="s">
        <v>330</v>
      </c>
      <c r="AM262" s="472">
        <v>0.01</v>
      </c>
      <c r="AN262" s="474">
        <v>0.01</v>
      </c>
      <c r="AO262" s="474">
        <v>0.01</v>
      </c>
      <c r="AP262" s="474">
        <v>0.01</v>
      </c>
      <c r="AQ262" s="473">
        <v>3.6511873246954936E-2</v>
      </c>
      <c r="AR262" s="474">
        <v>0.01</v>
      </c>
      <c r="AS262" s="475">
        <v>0.08</v>
      </c>
      <c r="AT262" s="476"/>
    </row>
    <row r="263" spans="1:46" s="460" customFormat="1" ht="15">
      <c r="A263" s="477" t="s">
        <v>329</v>
      </c>
      <c r="B263" s="523">
        <v>0</v>
      </c>
      <c r="C263" s="479">
        <v>2.7592370000000001E-2</v>
      </c>
      <c r="D263" s="480"/>
      <c r="E263" s="481"/>
      <c r="F263" s="479">
        <v>5.401059673501585E-3</v>
      </c>
      <c r="G263" s="480"/>
      <c r="H263" s="480"/>
      <c r="I263" s="524">
        <v>0</v>
      </c>
      <c r="AL263" s="483" t="s">
        <v>301</v>
      </c>
      <c r="AM263" s="484"/>
      <c r="AN263" s="485">
        <v>0.01</v>
      </c>
      <c r="AO263" s="485">
        <v>0.01</v>
      </c>
      <c r="AP263" s="480"/>
      <c r="AQ263" s="486">
        <v>0.06</v>
      </c>
      <c r="AR263" s="480"/>
      <c r="AS263" s="486">
        <v>7.0000000000000007E-2</v>
      </c>
      <c r="AT263" s="487"/>
    </row>
    <row r="264" spans="1:46" s="460" customFormat="1" ht="15">
      <c r="A264" s="477" t="s">
        <v>250</v>
      </c>
      <c r="B264" s="488"/>
      <c r="C264" s="480"/>
      <c r="D264" s="480"/>
      <c r="E264" s="485">
        <v>0</v>
      </c>
      <c r="F264" s="480"/>
      <c r="G264" s="480"/>
      <c r="H264" s="485">
        <v>0</v>
      </c>
      <c r="I264" s="487"/>
      <c r="AL264" s="483" t="s">
        <v>302</v>
      </c>
      <c r="AM264" s="484"/>
      <c r="AN264" s="485">
        <v>0.01</v>
      </c>
      <c r="AO264" s="485">
        <v>0.01</v>
      </c>
      <c r="AP264" s="481"/>
      <c r="AQ264" s="486">
        <v>0.08</v>
      </c>
      <c r="AR264" s="480"/>
      <c r="AS264" s="486">
        <v>0.04</v>
      </c>
      <c r="AT264" s="487"/>
    </row>
    <row r="265" spans="1:46" s="460" customFormat="1" ht="15">
      <c r="A265" s="477" t="s">
        <v>164</v>
      </c>
      <c r="B265" s="488"/>
      <c r="C265" s="485">
        <v>0</v>
      </c>
      <c r="D265" s="485">
        <v>0</v>
      </c>
      <c r="E265" s="480"/>
      <c r="F265" s="486">
        <v>0.06</v>
      </c>
      <c r="G265" s="480"/>
      <c r="H265" s="486">
        <v>7.0000000000000007E-2</v>
      </c>
      <c r="I265" s="487"/>
      <c r="AL265" s="483" t="s">
        <v>303</v>
      </c>
      <c r="AM265" s="484"/>
      <c r="AN265" s="485">
        <v>0.01</v>
      </c>
      <c r="AO265" s="485">
        <v>0.01</v>
      </c>
      <c r="AP265" s="480"/>
      <c r="AQ265" s="486">
        <v>0.04</v>
      </c>
      <c r="AR265" s="480"/>
      <c r="AS265" s="480"/>
      <c r="AT265" s="487"/>
    </row>
    <row r="266" spans="1:46" s="460" customFormat="1" ht="15">
      <c r="A266" s="477" t="s">
        <v>165</v>
      </c>
      <c r="B266" s="488"/>
      <c r="C266" s="485">
        <v>0</v>
      </c>
      <c r="D266" s="485">
        <v>0</v>
      </c>
      <c r="E266" s="481"/>
      <c r="F266" s="486">
        <v>0.08</v>
      </c>
      <c r="G266" s="480"/>
      <c r="H266" s="486">
        <v>0.04</v>
      </c>
      <c r="I266" s="487"/>
      <c r="AL266" s="483" t="s">
        <v>329</v>
      </c>
      <c r="AM266" s="521">
        <v>0.02</v>
      </c>
      <c r="AN266" s="479">
        <v>2.7592370000000001E-2</v>
      </c>
      <c r="AO266" s="480"/>
      <c r="AP266" s="481"/>
      <c r="AQ266" s="479">
        <v>5.401059673501585E-3</v>
      </c>
      <c r="AR266" s="480"/>
      <c r="AS266" s="480"/>
      <c r="AT266" s="524">
        <v>0.05</v>
      </c>
    </row>
    <row r="267" spans="1:46" s="460" customFormat="1" ht="15">
      <c r="A267" s="477" t="s">
        <v>166</v>
      </c>
      <c r="B267" s="488"/>
      <c r="C267" s="485">
        <v>0</v>
      </c>
      <c r="D267" s="485">
        <v>0</v>
      </c>
      <c r="E267" s="480"/>
      <c r="F267" s="486">
        <v>0.04</v>
      </c>
      <c r="G267" s="480"/>
      <c r="H267" s="480"/>
      <c r="I267" s="487"/>
      <c r="AL267" s="483" t="s">
        <v>304</v>
      </c>
      <c r="AM267" s="521">
        <v>0.02</v>
      </c>
      <c r="AN267" s="514">
        <v>0.01</v>
      </c>
      <c r="AO267" s="480"/>
      <c r="AP267" s="481"/>
      <c r="AQ267" s="514">
        <v>0.01</v>
      </c>
      <c r="AR267" s="480"/>
      <c r="AS267" s="480"/>
      <c r="AT267" s="524">
        <v>0.05</v>
      </c>
    </row>
    <row r="268" spans="1:46" s="460" customFormat="1" ht="16" thickBot="1">
      <c r="A268" s="490" t="s">
        <v>160</v>
      </c>
      <c r="B268" s="522">
        <v>0</v>
      </c>
      <c r="C268" s="515">
        <v>0</v>
      </c>
      <c r="D268" s="494"/>
      <c r="E268" s="493"/>
      <c r="F268" s="515">
        <v>0</v>
      </c>
      <c r="G268" s="494"/>
      <c r="H268" s="494"/>
      <c r="I268" s="525">
        <v>0</v>
      </c>
      <c r="AL268" s="496" t="s">
        <v>305</v>
      </c>
      <c r="AM268" s="497"/>
      <c r="AN268" s="494"/>
      <c r="AO268" s="494"/>
      <c r="AP268" s="512">
        <v>0.01</v>
      </c>
      <c r="AQ268" s="494"/>
      <c r="AR268" s="494"/>
      <c r="AS268" s="512">
        <v>0.03</v>
      </c>
      <c r="AT268" s="495"/>
    </row>
    <row r="269" spans="1:46" s="460" customFormat="1" ht="17">
      <c r="I269" s="498" t="s">
        <v>339</v>
      </c>
      <c r="AT269" s="498" t="s">
        <v>287</v>
      </c>
    </row>
    <row r="270" spans="1:46" s="460" customFormat="1" ht="17">
      <c r="A270" s="460" t="s">
        <v>260</v>
      </c>
      <c r="B270" s="499">
        <f>'Rawdata(ウエハ金属) '!BK31</f>
        <v>3.9479088000000002E-2</v>
      </c>
      <c r="C270" s="500" t="s">
        <v>339</v>
      </c>
      <c r="AL270" s="460" t="s">
        <v>306</v>
      </c>
      <c r="AM270" s="499">
        <v>3.9479088000000002E-2</v>
      </c>
      <c r="AN270" s="500" t="s">
        <v>287</v>
      </c>
    </row>
    <row r="271" spans="1:46" s="460" customFormat="1" ht="17">
      <c r="A271" s="460" t="s">
        <v>261</v>
      </c>
      <c r="B271" s="499">
        <f>'Rawdata(ウエハ金属) '!BK32</f>
        <v>0.12069173984215711</v>
      </c>
      <c r="C271" s="500" t="s">
        <v>339</v>
      </c>
      <c r="AL271" s="460" t="s">
        <v>307</v>
      </c>
      <c r="AM271" s="499">
        <v>0.12069173984215711</v>
      </c>
      <c r="AN271" s="500" t="s">
        <v>287</v>
      </c>
    </row>
    <row r="272" spans="1:46" s="460" customFormat="1" ht="17">
      <c r="A272" s="460" t="s">
        <v>282</v>
      </c>
      <c r="B272" s="499">
        <f>'Rawdata(ウエハ金属) '!CT31</f>
        <v>1.3181818181818183E-2</v>
      </c>
      <c r="C272" s="500" t="s">
        <v>339</v>
      </c>
      <c r="AL272" s="460" t="s">
        <v>308</v>
      </c>
      <c r="AM272" s="499">
        <v>1.3181818181818183E-2</v>
      </c>
      <c r="AN272" s="500" t="s">
        <v>287</v>
      </c>
    </row>
    <row r="273" spans="1:46" s="460" customFormat="1" ht="15"/>
    <row r="274" spans="1:46" s="460" customFormat="1" ht="15"/>
    <row r="275" spans="1:46" s="460" customFormat="1" ht="15"/>
    <row r="276" spans="1:46" s="460" customFormat="1" ht="16" thickBot="1">
      <c r="A276" s="459" t="s">
        <v>292</v>
      </c>
      <c r="AL276" s="459" t="s">
        <v>24</v>
      </c>
    </row>
    <row r="277" spans="1:46" s="460" customFormat="1" ht="16" thickBot="1">
      <c r="A277" s="501"/>
      <c r="B277" s="462" t="s">
        <v>331</v>
      </c>
      <c r="C277" s="463" t="s">
        <v>332</v>
      </c>
      <c r="D277" s="463" t="s">
        <v>333</v>
      </c>
      <c r="E277" s="463" t="s">
        <v>334</v>
      </c>
      <c r="F277" s="463" t="s">
        <v>335</v>
      </c>
      <c r="G277" s="463" t="s">
        <v>336</v>
      </c>
      <c r="H277" s="463" t="s">
        <v>337</v>
      </c>
      <c r="I277" s="464" t="s">
        <v>338</v>
      </c>
      <c r="AL277" s="461"/>
      <c r="AM277" s="516" t="s">
        <v>294</v>
      </c>
      <c r="AN277" s="517" t="s">
        <v>295</v>
      </c>
      <c r="AO277" s="517" t="s">
        <v>296</v>
      </c>
      <c r="AP277" s="517" t="s">
        <v>297</v>
      </c>
      <c r="AQ277" s="517" t="s">
        <v>298</v>
      </c>
      <c r="AR277" s="517" t="s">
        <v>290</v>
      </c>
      <c r="AS277" s="517" t="s">
        <v>299</v>
      </c>
      <c r="AT277" s="518" t="s">
        <v>300</v>
      </c>
    </row>
    <row r="278" spans="1:46" s="460" customFormat="1" ht="15">
      <c r="A278" s="465" t="s">
        <v>330</v>
      </c>
      <c r="B278" s="513">
        <v>0</v>
      </c>
      <c r="C278" s="474">
        <v>0</v>
      </c>
      <c r="D278" s="474">
        <v>0</v>
      </c>
      <c r="E278" s="474">
        <v>0</v>
      </c>
      <c r="F278" s="474">
        <v>0</v>
      </c>
      <c r="G278" s="474">
        <v>0</v>
      </c>
      <c r="H278" s="503">
        <v>0</v>
      </c>
      <c r="I278" s="476"/>
      <c r="AL278" s="471" t="s">
        <v>330</v>
      </c>
      <c r="AM278" s="472">
        <v>0.01</v>
      </c>
      <c r="AN278" s="474">
        <v>0.02</v>
      </c>
      <c r="AO278" s="474">
        <v>0.01</v>
      </c>
      <c r="AP278" s="474">
        <v>0.04</v>
      </c>
      <c r="AQ278" s="474">
        <v>0.02</v>
      </c>
      <c r="AR278" s="474">
        <v>0.01</v>
      </c>
      <c r="AS278" s="503">
        <v>0.01</v>
      </c>
      <c r="AT278" s="476"/>
    </row>
    <row r="279" spans="1:46" s="460" customFormat="1" ht="15">
      <c r="A279" s="477" t="s">
        <v>329</v>
      </c>
      <c r="B279" s="523">
        <v>0</v>
      </c>
      <c r="C279" s="514">
        <v>0</v>
      </c>
      <c r="D279" s="480"/>
      <c r="E279" s="481"/>
      <c r="F279" s="479">
        <v>0.49540263898446002</v>
      </c>
      <c r="G279" s="480"/>
      <c r="H279" s="480"/>
      <c r="I279" s="524">
        <v>0</v>
      </c>
      <c r="AL279" s="483" t="s">
        <v>301</v>
      </c>
      <c r="AM279" s="484"/>
      <c r="AN279" s="485">
        <v>0.02</v>
      </c>
      <c r="AO279" s="485">
        <v>0.01</v>
      </c>
      <c r="AP279" s="480"/>
      <c r="AQ279" s="486">
        <v>0.12</v>
      </c>
      <c r="AR279" s="480"/>
      <c r="AS279" s="485">
        <v>0.01</v>
      </c>
      <c r="AT279" s="487"/>
    </row>
    <row r="280" spans="1:46" s="460" customFormat="1" ht="15">
      <c r="A280" s="477" t="s">
        <v>250</v>
      </c>
      <c r="B280" s="488"/>
      <c r="C280" s="480"/>
      <c r="D280" s="480"/>
      <c r="E280" s="485">
        <v>0</v>
      </c>
      <c r="F280" s="480"/>
      <c r="G280" s="480"/>
      <c r="H280" s="485">
        <v>0</v>
      </c>
      <c r="I280" s="487"/>
      <c r="AL280" s="483" t="s">
        <v>302</v>
      </c>
      <c r="AM280" s="484"/>
      <c r="AN280" s="485">
        <v>0.01</v>
      </c>
      <c r="AO280" s="485">
        <v>0.04</v>
      </c>
      <c r="AP280" s="481"/>
      <c r="AQ280" s="486">
        <v>0.11</v>
      </c>
      <c r="AR280" s="480"/>
      <c r="AS280" s="485">
        <v>0.01</v>
      </c>
      <c r="AT280" s="487"/>
    </row>
    <row r="281" spans="1:46" s="460" customFormat="1" ht="15">
      <c r="A281" s="477" t="s">
        <v>164</v>
      </c>
      <c r="B281" s="488"/>
      <c r="C281" s="485">
        <v>0</v>
      </c>
      <c r="D281" s="485">
        <v>0</v>
      </c>
      <c r="E281" s="480"/>
      <c r="F281" s="486">
        <v>0.12</v>
      </c>
      <c r="G281" s="480"/>
      <c r="H281" s="485">
        <v>0</v>
      </c>
      <c r="I281" s="487"/>
      <c r="AL281" s="483" t="s">
        <v>303</v>
      </c>
      <c r="AM281" s="484"/>
      <c r="AN281" s="485">
        <v>0.02</v>
      </c>
      <c r="AO281" s="485">
        <v>0.01</v>
      </c>
      <c r="AP281" s="480"/>
      <c r="AQ281" s="486">
        <v>0.02</v>
      </c>
      <c r="AR281" s="480"/>
      <c r="AS281" s="480"/>
      <c r="AT281" s="487"/>
    </row>
    <row r="282" spans="1:46" s="460" customFormat="1" ht="15">
      <c r="A282" s="477" t="s">
        <v>165</v>
      </c>
      <c r="B282" s="488"/>
      <c r="C282" s="485">
        <v>0</v>
      </c>
      <c r="D282" s="485">
        <v>0</v>
      </c>
      <c r="E282" s="481"/>
      <c r="F282" s="486">
        <v>0.11</v>
      </c>
      <c r="G282" s="480"/>
      <c r="H282" s="485">
        <v>0</v>
      </c>
      <c r="I282" s="487"/>
      <c r="AL282" s="483" t="s">
        <v>329</v>
      </c>
      <c r="AM282" s="521">
        <v>0.04</v>
      </c>
      <c r="AN282" s="514">
        <v>0.01</v>
      </c>
      <c r="AO282" s="480"/>
      <c r="AP282" s="481"/>
      <c r="AQ282" s="479">
        <v>0.49540263898446002</v>
      </c>
      <c r="AR282" s="480"/>
      <c r="AS282" s="480"/>
      <c r="AT282" s="524">
        <v>0.01</v>
      </c>
    </row>
    <row r="283" spans="1:46" s="460" customFormat="1" ht="15">
      <c r="A283" s="477" t="s">
        <v>166</v>
      </c>
      <c r="B283" s="488"/>
      <c r="C283" s="485">
        <v>0</v>
      </c>
      <c r="D283" s="485">
        <v>0</v>
      </c>
      <c r="E283" s="480"/>
      <c r="F283" s="486">
        <v>0.02</v>
      </c>
      <c r="G283" s="480"/>
      <c r="H283" s="480"/>
      <c r="I283" s="487"/>
      <c r="AL283" s="483" t="s">
        <v>304</v>
      </c>
      <c r="AM283" s="521">
        <v>0.04</v>
      </c>
      <c r="AN283" s="479">
        <v>6.3636150000000002E-2</v>
      </c>
      <c r="AO283" s="480"/>
      <c r="AP283" s="481"/>
      <c r="AQ283" s="514">
        <v>0.04</v>
      </c>
      <c r="AR283" s="480"/>
      <c r="AS283" s="480"/>
      <c r="AT283" s="524">
        <v>0.01</v>
      </c>
    </row>
    <row r="284" spans="1:46" s="460" customFormat="1" ht="16" thickBot="1">
      <c r="A284" s="490" t="s">
        <v>160</v>
      </c>
      <c r="B284" s="522">
        <v>0</v>
      </c>
      <c r="C284" s="510">
        <v>6.3636150000000002E-2</v>
      </c>
      <c r="D284" s="494"/>
      <c r="E284" s="493"/>
      <c r="F284" s="515">
        <v>0</v>
      </c>
      <c r="G284" s="494"/>
      <c r="H284" s="494"/>
      <c r="I284" s="525">
        <v>0</v>
      </c>
      <c r="AL284" s="496" t="s">
        <v>305</v>
      </c>
      <c r="AM284" s="497"/>
      <c r="AN284" s="494"/>
      <c r="AO284" s="494"/>
      <c r="AP284" s="512">
        <v>0.04</v>
      </c>
      <c r="AQ284" s="494"/>
      <c r="AR284" s="494"/>
      <c r="AS284" s="512">
        <v>0.01</v>
      </c>
      <c r="AT284" s="495"/>
    </row>
    <row r="285" spans="1:46" s="460" customFormat="1" ht="17">
      <c r="I285" s="498" t="s">
        <v>339</v>
      </c>
      <c r="AT285" s="498" t="s">
        <v>287</v>
      </c>
    </row>
    <row r="286" spans="1:46" s="460" customFormat="1" ht="17">
      <c r="A286" s="460" t="s">
        <v>260</v>
      </c>
      <c r="B286" s="499">
        <f>'Rawdata(ウエハ金属) '!BM31</f>
        <v>1.6000000000000007E-2</v>
      </c>
      <c r="C286" s="500" t="s">
        <v>339</v>
      </c>
      <c r="AL286" s="460" t="s">
        <v>306</v>
      </c>
      <c r="AM286" s="499">
        <v>1.6000000000000007E-2</v>
      </c>
      <c r="AN286" s="500" t="s">
        <v>287</v>
      </c>
    </row>
    <row r="287" spans="1:46" s="460" customFormat="1" ht="17">
      <c r="A287" s="460" t="s">
        <v>261</v>
      </c>
      <c r="B287" s="499">
        <f>'Rawdata(ウエハ金属) '!BM32</f>
        <v>9.9999999999999933E-3</v>
      </c>
      <c r="C287" s="500" t="s">
        <v>339</v>
      </c>
      <c r="AL287" s="460" t="s">
        <v>307</v>
      </c>
      <c r="AM287" s="499">
        <v>9.9999999999999933E-3</v>
      </c>
      <c r="AN287" s="500" t="s">
        <v>287</v>
      </c>
    </row>
    <row r="288" spans="1:46" s="460" customFormat="1" ht="17">
      <c r="A288" s="460" t="s">
        <v>282</v>
      </c>
      <c r="B288" s="499">
        <f>'Rawdata(ウエハ金属) '!CV31</f>
        <v>1.6521739130434789E-2</v>
      </c>
      <c r="C288" s="500" t="s">
        <v>339</v>
      </c>
      <c r="AL288" s="460" t="s">
        <v>308</v>
      </c>
      <c r="AM288" s="499">
        <v>1.6521739130434789E-2</v>
      </c>
      <c r="AN288" s="500" t="s">
        <v>287</v>
      </c>
    </row>
    <row r="289" spans="1:46" s="460" customFormat="1" ht="15"/>
    <row r="290" spans="1:46" s="460" customFormat="1" ht="15"/>
    <row r="291" spans="1:46" s="460" customFormat="1" ht="15"/>
    <row r="292" spans="1:46" s="460" customFormat="1" ht="16" thickBot="1">
      <c r="A292" s="459" t="s">
        <v>293</v>
      </c>
      <c r="AL292" s="459" t="s">
        <v>31</v>
      </c>
    </row>
    <row r="293" spans="1:46" s="460" customFormat="1" ht="16" thickBot="1">
      <c r="A293" s="501"/>
      <c r="B293" s="462" t="s">
        <v>331</v>
      </c>
      <c r="C293" s="463" t="s">
        <v>332</v>
      </c>
      <c r="D293" s="463" t="s">
        <v>333</v>
      </c>
      <c r="E293" s="463" t="s">
        <v>334</v>
      </c>
      <c r="F293" s="463" t="s">
        <v>335</v>
      </c>
      <c r="G293" s="463" t="s">
        <v>336</v>
      </c>
      <c r="H293" s="463" t="s">
        <v>337</v>
      </c>
      <c r="I293" s="464" t="s">
        <v>338</v>
      </c>
      <c r="AL293" s="461"/>
      <c r="AM293" s="516" t="s">
        <v>294</v>
      </c>
      <c r="AN293" s="517" t="s">
        <v>295</v>
      </c>
      <c r="AO293" s="517" t="s">
        <v>296</v>
      </c>
      <c r="AP293" s="517" t="s">
        <v>297</v>
      </c>
      <c r="AQ293" s="517" t="s">
        <v>298</v>
      </c>
      <c r="AR293" s="517" t="s">
        <v>290</v>
      </c>
      <c r="AS293" s="517" t="s">
        <v>299</v>
      </c>
      <c r="AT293" s="518" t="s">
        <v>300</v>
      </c>
    </row>
    <row r="294" spans="1:46" s="460" customFormat="1" ht="15">
      <c r="A294" s="465" t="s">
        <v>330</v>
      </c>
      <c r="B294" s="513">
        <v>0</v>
      </c>
      <c r="C294" s="474">
        <v>0</v>
      </c>
      <c r="D294" s="474">
        <v>0</v>
      </c>
      <c r="E294" s="474">
        <v>0</v>
      </c>
      <c r="F294" s="473">
        <v>5.5621929521874449</v>
      </c>
      <c r="G294" s="474">
        <v>0</v>
      </c>
      <c r="H294" s="503">
        <v>0</v>
      </c>
      <c r="I294" s="476"/>
      <c r="AL294" s="471" t="s">
        <v>330</v>
      </c>
      <c r="AM294" s="472">
        <v>0.01</v>
      </c>
      <c r="AN294" s="474">
        <v>0.01</v>
      </c>
      <c r="AO294" s="474">
        <v>0.01</v>
      </c>
      <c r="AP294" s="474">
        <v>0.03</v>
      </c>
      <c r="AQ294" s="473">
        <v>5.5621929521874449</v>
      </c>
      <c r="AR294" s="474">
        <v>0.01</v>
      </c>
      <c r="AS294" s="503">
        <v>0.01</v>
      </c>
      <c r="AT294" s="476"/>
    </row>
    <row r="295" spans="1:46" s="460" customFormat="1" ht="15">
      <c r="A295" s="477" t="s">
        <v>329</v>
      </c>
      <c r="B295" s="478">
        <v>1.6118190000000001E-2</v>
      </c>
      <c r="C295" s="514">
        <v>0</v>
      </c>
      <c r="D295" s="480"/>
      <c r="E295" s="481"/>
      <c r="F295" s="479">
        <v>5.1843391663867366E-2</v>
      </c>
      <c r="G295" s="480"/>
      <c r="H295" s="480"/>
      <c r="I295" s="524">
        <v>0</v>
      </c>
      <c r="AL295" s="483" t="s">
        <v>301</v>
      </c>
      <c r="AM295" s="484"/>
      <c r="AN295" s="485">
        <v>0.01</v>
      </c>
      <c r="AO295" s="485">
        <v>0.01</v>
      </c>
      <c r="AP295" s="480"/>
      <c r="AQ295" s="486">
        <v>0.02</v>
      </c>
      <c r="AR295" s="480"/>
      <c r="AS295" s="486">
        <v>0.99</v>
      </c>
      <c r="AT295" s="487"/>
    </row>
    <row r="296" spans="1:46" s="460" customFormat="1" ht="15">
      <c r="A296" s="477" t="s">
        <v>250</v>
      </c>
      <c r="B296" s="488"/>
      <c r="C296" s="480"/>
      <c r="D296" s="480"/>
      <c r="E296" s="485">
        <v>0</v>
      </c>
      <c r="F296" s="480"/>
      <c r="G296" s="480"/>
      <c r="H296" s="519">
        <v>0</v>
      </c>
      <c r="I296" s="507"/>
      <c r="AL296" s="483" t="s">
        <v>302</v>
      </c>
      <c r="AM296" s="484"/>
      <c r="AN296" s="486">
        <v>2.12911E-2</v>
      </c>
      <c r="AO296" s="485">
        <v>0.03</v>
      </c>
      <c r="AP296" s="481"/>
      <c r="AQ296" s="486">
        <v>0.42</v>
      </c>
      <c r="AR296" s="480"/>
      <c r="AS296" s="485">
        <v>0.01</v>
      </c>
      <c r="AT296" s="487"/>
    </row>
    <row r="297" spans="1:46" s="460" customFormat="1" ht="15">
      <c r="A297" s="477" t="s">
        <v>164</v>
      </c>
      <c r="B297" s="488"/>
      <c r="C297" s="485">
        <v>0</v>
      </c>
      <c r="D297" s="485">
        <v>0</v>
      </c>
      <c r="E297" s="480"/>
      <c r="F297" s="486">
        <v>0.02</v>
      </c>
      <c r="G297" s="480"/>
      <c r="H297" s="486">
        <v>0.99</v>
      </c>
      <c r="I297" s="487"/>
      <c r="AL297" s="483" t="s">
        <v>303</v>
      </c>
      <c r="AM297" s="484"/>
      <c r="AN297" s="485">
        <v>0.01</v>
      </c>
      <c r="AO297" s="485">
        <v>0.01</v>
      </c>
      <c r="AP297" s="480"/>
      <c r="AQ297" s="486">
        <v>0.49</v>
      </c>
      <c r="AR297" s="480"/>
      <c r="AS297" s="480"/>
      <c r="AT297" s="487"/>
    </row>
    <row r="298" spans="1:46" s="460" customFormat="1" ht="15">
      <c r="A298" s="477" t="s">
        <v>165</v>
      </c>
      <c r="B298" s="488"/>
      <c r="C298" s="486">
        <v>2.12911E-2</v>
      </c>
      <c r="D298" s="485">
        <v>0</v>
      </c>
      <c r="E298" s="481"/>
      <c r="F298" s="486">
        <v>0.42</v>
      </c>
      <c r="G298" s="480"/>
      <c r="H298" s="485">
        <v>0</v>
      </c>
      <c r="I298" s="487"/>
      <c r="AL298" s="483" t="s">
        <v>329</v>
      </c>
      <c r="AM298" s="489">
        <v>1.6118190000000001E-2</v>
      </c>
      <c r="AN298" s="514">
        <v>0.01</v>
      </c>
      <c r="AO298" s="480"/>
      <c r="AP298" s="481"/>
      <c r="AQ298" s="479">
        <v>5.1843391663867366E-2</v>
      </c>
      <c r="AR298" s="480"/>
      <c r="AS298" s="480"/>
      <c r="AT298" s="524">
        <v>0.05</v>
      </c>
    </row>
    <row r="299" spans="1:46" s="460" customFormat="1" ht="15">
      <c r="A299" s="477" t="s">
        <v>166</v>
      </c>
      <c r="B299" s="488"/>
      <c r="C299" s="485">
        <v>0</v>
      </c>
      <c r="D299" s="485">
        <v>0</v>
      </c>
      <c r="E299" s="480"/>
      <c r="F299" s="486">
        <v>0.49</v>
      </c>
      <c r="G299" s="480"/>
      <c r="H299" s="480"/>
      <c r="I299" s="487"/>
      <c r="AL299" s="483" t="s">
        <v>304</v>
      </c>
      <c r="AM299" s="521">
        <v>0.01</v>
      </c>
      <c r="AN299" s="479">
        <v>1.7783739999999999E-2</v>
      </c>
      <c r="AO299" s="480"/>
      <c r="AP299" s="481"/>
      <c r="AQ299" s="514">
        <v>0.03</v>
      </c>
      <c r="AR299" s="480"/>
      <c r="AS299" s="480"/>
      <c r="AT299" s="526">
        <v>0.05</v>
      </c>
    </row>
    <row r="300" spans="1:46" s="460" customFormat="1" ht="16" thickBot="1">
      <c r="A300" s="490" t="s">
        <v>160</v>
      </c>
      <c r="B300" s="522">
        <v>0</v>
      </c>
      <c r="C300" s="510">
        <v>1.7783739999999999E-2</v>
      </c>
      <c r="D300" s="494"/>
      <c r="E300" s="493"/>
      <c r="F300" s="515">
        <v>0</v>
      </c>
      <c r="G300" s="494"/>
      <c r="H300" s="494"/>
      <c r="I300" s="527">
        <v>0</v>
      </c>
      <c r="AL300" s="496" t="s">
        <v>305</v>
      </c>
      <c r="AM300" s="497"/>
      <c r="AN300" s="494"/>
      <c r="AO300" s="494"/>
      <c r="AP300" s="512">
        <v>0.03</v>
      </c>
      <c r="AQ300" s="494"/>
      <c r="AR300" s="494"/>
      <c r="AS300" s="528">
        <v>0.01</v>
      </c>
      <c r="AT300" s="529"/>
    </row>
    <row r="301" spans="1:46" s="460" customFormat="1" ht="17">
      <c r="I301" s="498" t="s">
        <v>339</v>
      </c>
      <c r="AT301" s="498" t="s">
        <v>287</v>
      </c>
    </row>
    <row r="302" spans="1:46" s="460" customFormat="1" ht="17">
      <c r="A302" s="460" t="s">
        <v>260</v>
      </c>
      <c r="B302" s="499">
        <f>'Rawdata(ウエハ金属) '!BT31</f>
        <v>1.5452807979384838E-2</v>
      </c>
      <c r="C302" s="500" t="s">
        <v>339</v>
      </c>
      <c r="AL302" s="460" t="s">
        <v>306</v>
      </c>
      <c r="AM302" s="499">
        <v>1.5452807979384838E-2</v>
      </c>
      <c r="AN302" s="500" t="s">
        <v>287</v>
      </c>
    </row>
    <row r="303" spans="1:46" s="460" customFormat="1" ht="17">
      <c r="A303" s="460" t="s">
        <v>261</v>
      </c>
      <c r="B303" s="499">
        <f>'Rawdata(ウエハ金属) '!BT32</f>
        <v>9.914438945047517E-3</v>
      </c>
      <c r="C303" s="500" t="s">
        <v>339</v>
      </c>
      <c r="AL303" s="460" t="s">
        <v>307</v>
      </c>
      <c r="AM303" s="499">
        <v>9.914438945047517E-3</v>
      </c>
      <c r="AN303" s="500" t="s">
        <v>287</v>
      </c>
    </row>
    <row r="304" spans="1:46" s="460" customFormat="1" ht="17">
      <c r="A304" s="460" t="s">
        <v>282</v>
      </c>
      <c r="B304" s="499">
        <f>'Rawdata(ウエハ金属) '!DC31</f>
        <v>1.3000000000000001E-2</v>
      </c>
      <c r="C304" s="500" t="s">
        <v>339</v>
      </c>
      <c r="AL304" s="460" t="s">
        <v>308</v>
      </c>
      <c r="AM304" s="499">
        <v>1.3000000000000001E-2</v>
      </c>
      <c r="AN304" s="500" t="s">
        <v>287</v>
      </c>
    </row>
  </sheetData>
  <phoneticPr fontId="3"/>
  <conditionalFormatting sqref="B6:H6 B8:H10 H11:H12 B21:H23 H24:H25 C24:D26 F24:F26 B36:H38 H39:H40 C39:D41 F39:F41 B51:H53 H54:H55 C54:D56 F54:F56 B66:H68 H69:H70 C69:D71 F69:F71 B81:H83 H84:H85 C84:D86 F84:F86 B96:H98 H99:H100 C99:D101 F99:F101 B111:H113 H114:H115 C114:D116 F114:F116 B126:H128 H129:H130 C129:D131 F129:F131 B141:H143 H144:H145 C144:D146 F144:F146 B156:H158 H159:H160 C159:D161 F159:F161 B171:H173 H174:H175 C174:D176 F174:F176 B186:H188 H189:H190 C189:D191 F189:F191 B201:H203 H204:H205 C204:D206 F204:F206 B216:H218 H219:H220 C219:D221 F219:F221 B231:H233 H234:H235 C234:D236 F234:F236 B246:H248 H249:H250 C249:D251 F249:F251 I263 E264 H264:H266 C265:D267 F265:F268 B268:C268 I268 I279 E280 H280:H282 C281:D283 F281:F284 B284:C284 I284 I295 E296 H296:H298 C297:D299 F297:F300 B300:C300 I300">
    <cfRule type="containsText" dxfId="9" priority="18" operator="containsText" text="&lt;">
      <formula>NOT(ISERROR(SEARCH("&lt;",B6)))</formula>
    </cfRule>
  </conditionalFormatting>
  <conditionalFormatting sqref="B262:H263">
    <cfRule type="containsText" dxfId="8" priority="16" operator="containsText" text="&lt;">
      <formula>NOT(ISERROR(SEARCH("&lt;",B262)))</formula>
    </cfRule>
  </conditionalFormatting>
  <conditionalFormatting sqref="B278:H279">
    <cfRule type="containsText" dxfId="7" priority="15" operator="containsText" text="&lt;">
      <formula>NOT(ISERROR(SEARCH("&lt;",B278)))</formula>
    </cfRule>
  </conditionalFormatting>
  <conditionalFormatting sqref="B294:H295">
    <cfRule type="containsText" dxfId="6" priority="14" operator="containsText" text="&lt;">
      <formula>NOT(ISERROR(SEARCH("&lt;",B294)))</formula>
    </cfRule>
  </conditionalFormatting>
  <conditionalFormatting sqref="C10:D12 F10:F12">
    <cfRule type="containsText" dxfId="5" priority="7" operator="containsText" text="&lt;">
      <formula>NOT(ISERROR(SEARCH("&lt;",C10)))</formula>
    </cfRule>
  </conditionalFormatting>
  <conditionalFormatting sqref="AM6:AS6 AS7:AS8 AP12 AS12 AM21:AS21 AS22:AS23 AN22:AO24 AQ22:AQ24 AP27 AS27 AM36:AS36 AS37:AS38 AN37:AO39 AQ37:AQ39 AP42 AS42 AM51:AS51 AS52:AS53 AN52:AO54 AQ52:AQ54 AP57 AS57 AM66:AS66 AS67:AS68 AN67:AO69 AQ67:AQ69 AP72 AS72 AM81:AS81 AS82:AS83 AN82:AO84 AQ82:AQ84 AP87 AS87 AM96:AS96 AS97:AS98 AN97:AO99 AQ97:AQ99 AP102 AS102 AM111:AS111 AS112:AS113 AN112:AO114 AQ112:AQ114 AP117 AS117 AM126:AS126 AS127:AS128 AN127:AO129 AQ127:AQ129 AP132 AS132 AM141:AS141 AS142:AS143 AN142:AO144 AQ142:AQ144 AP147 AS147 AM156:AS156 AS157:AS158 AN157:AO159 AQ157:AQ159 AP162 AS162 AM171:AS171 AS172:AS173 AN172:AO174 AQ172:AQ174 AP177 AS177 AM186:AS186 AS187:AS188 AN187:AO189 AQ187:AQ189 AP192 AS192 AM201:AS201 AS202:AS203 AN202:AO204 AQ202:AQ204 AP207 AS207 AM216:AS216 AS217:AS218 AN217:AO219 AQ217:AQ219 AP222 AS222 AM231:AS231 AS232:AS233 AN232:AO234 AQ232:AQ234 AP237 AS237 AM246:AS246 AS247:AS248 AN247:AO249 AQ247:AQ249 AP252 AS252 AS263:AS264 AN263:AO265 AQ263:AQ267 AM266:AN267 AT266:AT267 AP268 AS268 AS279:AS280 AN279:AO281 AQ279:AQ283 AM282:AN283 AT282:AT283 AP284 AS284 AS295:AS296 AN295:AO297 AQ295:AQ299 AM298:AN299 AT298:AT299 AP300 AS300">
    <cfRule type="containsText" dxfId="4" priority="5" operator="containsText" text="&lt;">
      <formula>NOT(ISERROR(SEARCH("&lt;",AM6)))</formula>
    </cfRule>
  </conditionalFormatting>
  <conditionalFormatting sqref="AM262:AS262">
    <cfRule type="containsText" dxfId="3" priority="4" operator="containsText" text="&lt;">
      <formula>NOT(ISERROR(SEARCH("&lt;",AM262)))</formula>
    </cfRule>
  </conditionalFormatting>
  <conditionalFormatting sqref="AM278:AS278">
    <cfRule type="containsText" dxfId="2" priority="3" operator="containsText" text="&lt;">
      <formula>NOT(ISERROR(SEARCH("&lt;",AM278)))</formula>
    </cfRule>
  </conditionalFormatting>
  <conditionalFormatting sqref="AM294:AS294">
    <cfRule type="containsText" dxfId="1" priority="2" operator="containsText" text="&lt;">
      <formula>NOT(ISERROR(SEARCH("&lt;",AM294)))</formula>
    </cfRule>
  </conditionalFormatting>
  <conditionalFormatting sqref="AN7:AO9 AQ7:AQ9">
    <cfRule type="containsText" dxfId="0" priority="1" operator="containsText" text="&lt;">
      <formula>NOT(ISERROR(SEARCH("&lt;",AN7)))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Rawdata(ウエハ有機)</vt:lpstr>
      <vt:lpstr>グラフ（ウエハ有機）</vt:lpstr>
      <vt:lpstr>Rawdata(無機)</vt:lpstr>
      <vt:lpstr>グラフ（無機）</vt:lpstr>
      <vt:lpstr>Rawdata(ウエハ金属) </vt:lpstr>
      <vt:lpstr>グラフ（ウエハ金属）</vt:lpstr>
      <vt:lpstr>'Rawdata(ウエハ金属) '!Print_Area</vt:lpstr>
      <vt:lpstr>'Rawdata(ウエハ有機)'!Print_Area</vt:lpstr>
      <vt:lpstr>'Rawdata(無機)'!Print_Area</vt:lpstr>
      <vt:lpstr>'Rawdata(無機)'!Print_Titles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　美和</dc:creator>
  <cp:lastModifiedBy>矢田 達</cp:lastModifiedBy>
  <cp:lastPrinted>2021-06-07T06:27:19Z</cp:lastPrinted>
  <dcterms:created xsi:type="dcterms:W3CDTF">2021-06-01T02:48:18Z</dcterms:created>
  <dcterms:modified xsi:type="dcterms:W3CDTF">2023-11-06T06:35:58Z</dcterms:modified>
</cp:coreProperties>
</file>